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15" yWindow="15" windowWidth="20550" windowHeight="3690" activeTab="1"/>
  </bookViews>
  <sheets>
    <sheet name="AlDas" sheetId="13" r:id="rId1"/>
    <sheet name="rab 2018" sheetId="8" r:id="rId2"/>
  </sheets>
  <definedNames>
    <definedName name="_xlnm.Print_Area" localSheetId="0">AlDas!$C$2:$S$91</definedName>
    <definedName name="_xlnm.Print_Area" localSheetId="1">'rab 2018'!$A$2:$I$30</definedName>
  </definedNames>
  <calcPr calcId="124519"/>
</workbook>
</file>

<file path=xl/calcChain.xml><?xml version="1.0" encoding="utf-8"?>
<calcChain xmlns="http://schemas.openxmlformats.org/spreadsheetml/2006/main">
  <c r="H10" i="8"/>
  <c r="A10"/>
  <c r="A11" s="1"/>
  <c r="H15" l="1"/>
  <c r="I16" s="1"/>
  <c r="K14"/>
  <c r="K11"/>
  <c r="H11"/>
  <c r="M9"/>
  <c r="H9"/>
  <c r="I13" l="1"/>
  <c r="I17" s="1"/>
  <c r="I20" s="1"/>
  <c r="I21" s="1"/>
</calcChain>
</file>

<file path=xl/sharedStrings.xml><?xml version="1.0" encoding="utf-8"?>
<sst xmlns="http://schemas.openxmlformats.org/spreadsheetml/2006/main" count="44" uniqueCount="37">
  <si>
    <t>NO</t>
  </si>
  <si>
    <t>URAIAN PEKERJAAN</t>
  </si>
  <si>
    <t>VOL</t>
  </si>
  <si>
    <t>SAT</t>
  </si>
  <si>
    <t>ANL</t>
  </si>
  <si>
    <t>HRG. SAT.</t>
  </si>
  <si>
    <t>JLH. HARGA</t>
  </si>
  <si>
    <t>SUB TOTAL</t>
  </si>
  <si>
    <t>( Rp )</t>
  </si>
  <si>
    <t>I</t>
  </si>
  <si>
    <t>Hitung</t>
  </si>
  <si>
    <t>II</t>
  </si>
  <si>
    <t>Biaya Pelaksanaan</t>
  </si>
  <si>
    <t>Jumlah biaya pelaksanaan</t>
  </si>
  <si>
    <t>Grand Total</t>
  </si>
  <si>
    <t>Dibulatkan</t>
  </si>
  <si>
    <t>Disyahkan oleh :</t>
  </si>
  <si>
    <t>Diketahui oleh :</t>
  </si>
  <si>
    <t>Dihitung oleh,</t>
  </si>
  <si>
    <t>Ls</t>
  </si>
  <si>
    <t>RENCANA ANGGARAN BIAYA PEKERJAAN</t>
  </si>
  <si>
    <t>unit</t>
  </si>
  <si>
    <t>MATERIAL</t>
  </si>
  <si>
    <t xml:space="preserve">Terbilang : </t>
  </si>
  <si>
    <t>Kadiv. Perencanaan Air Minum</t>
  </si>
  <si>
    <t>Pressure Transmitter Pulsar 726
Out : 4 -20 mA
Cable : 20 m
range : 0 - 1 bar</t>
  </si>
  <si>
    <t>Pemasangan sensor di lokasi, perakitan power supply pada box panel, setting dan kalibrasi</t>
  </si>
  <si>
    <t>Asesoris pemasangan (fisher, kabel ties, paku klem kabel, isolasi scotch)</t>
  </si>
  <si>
    <t>Panel Meter with Control Unit RIA15-AAB1 - Endress Hauser</t>
  </si>
  <si>
    <t>Dua puluh empat juta sembilan ratus delapan puluh lima ribu Rupiah</t>
  </si>
  <si>
    <t>PERBAIKAN PERANGKAT WATERLEVEL CHANNEL POMPA</t>
  </si>
  <si>
    <t>LOKASI: STASIUN POMPA LIMBAH xxxxxxx</t>
  </si>
  <si>
    <t>……………………….</t>
  </si>
  <si>
    <t>Iwan Hamsar</t>
  </si>
  <si>
    <t xml:space="preserve">Kadiv.  </t>
  </si>
  <si>
    <t>Nurleli</t>
  </si>
  <si>
    <t>Medan,     November 2021</t>
  </si>
</sst>
</file>

<file path=xl/styles.xml><?xml version="1.0" encoding="utf-8"?>
<styleSheet xmlns="http://schemas.openxmlformats.org/spreadsheetml/2006/main">
  <numFmts count="3">
    <numFmt numFmtId="43" formatCode="_-* #,##0.00_-;\-* #,##0.00_-;_-* &quot;-&quot;??_-;_-@_-"/>
    <numFmt numFmtId="164" formatCode="_(* #,##0.00_);_(* \(#,##0.00\);_(* &quot;-&quot;??_);_(@_)"/>
    <numFmt numFmtId="165" formatCode="0.0"/>
  </numFmts>
  <fonts count="30">
    <font>
      <sz val="11"/>
      <color indexed="8"/>
      <name val="Calibri"/>
    </font>
    <font>
      <b/>
      <sz val="18"/>
      <color indexed="56"/>
      <name val="Cambria"/>
      <family val="1"/>
    </font>
    <font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8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1"/>
      <color indexed="9"/>
      <name val="Calibri"/>
      <family val="2"/>
    </font>
    <font>
      <sz val="9"/>
      <color indexed="8"/>
      <name val="Calibri"/>
      <family val="2"/>
    </font>
    <font>
      <b/>
      <sz val="12"/>
      <name val="Calibri"/>
      <family val="2"/>
    </font>
    <font>
      <b/>
      <u/>
      <sz val="12"/>
      <name val="Calibri"/>
      <family val="2"/>
    </font>
    <font>
      <sz val="12"/>
      <name val="Calibri"/>
      <family val="2"/>
    </font>
    <font>
      <sz val="12"/>
      <color indexed="8"/>
      <name val="Calibri"/>
      <family val="2"/>
    </font>
    <font>
      <i/>
      <sz val="12"/>
      <name val="Calibri"/>
      <family val="2"/>
    </font>
    <font>
      <b/>
      <i/>
      <sz val="12"/>
      <name val="Calibri"/>
      <family val="2"/>
    </font>
    <font>
      <b/>
      <sz val="16"/>
      <name val="Calibri"/>
      <family val="2"/>
    </font>
    <font>
      <b/>
      <sz val="12"/>
      <color indexed="8"/>
      <name val="Calibri"/>
      <family val="2"/>
    </font>
    <font>
      <sz val="11"/>
      <color indexed="8"/>
      <name val="Calibri"/>
      <family val="2"/>
    </font>
    <font>
      <b/>
      <sz val="20"/>
      <name val="Calibri"/>
      <family val="2"/>
    </font>
    <font>
      <b/>
      <sz val="22"/>
      <name val="Calibri"/>
      <family val="2"/>
    </font>
    <font>
      <b/>
      <sz val="26"/>
      <name val="Calibri"/>
      <family val="2"/>
    </font>
  </fonts>
  <fills count="24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</fills>
  <borders count="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4">
    <xf numFmtId="0" fontId="0" fillId="0" borderId="0"/>
    <xf numFmtId="0" fontId="26" fillId="2" borderId="0" applyNumberFormat="0" applyBorder="0" applyAlignment="0" applyProtection="0"/>
    <xf numFmtId="0" fontId="26" fillId="3" borderId="0" applyNumberFormat="0" applyBorder="0" applyAlignment="0" applyProtection="0"/>
    <xf numFmtId="0" fontId="26" fillId="4" borderId="0" applyNumberFormat="0" applyBorder="0" applyAlignment="0" applyProtection="0"/>
    <xf numFmtId="0" fontId="26" fillId="5" borderId="0" applyNumberFormat="0" applyBorder="0" applyAlignment="0" applyProtection="0"/>
    <xf numFmtId="0" fontId="26" fillId="6" borderId="0" applyNumberFormat="0" applyBorder="0" applyAlignment="0" applyProtection="0"/>
    <xf numFmtId="0" fontId="26" fillId="7" borderId="0" applyNumberFormat="0" applyBorder="0" applyAlignment="0" applyProtection="0"/>
    <xf numFmtId="0" fontId="26" fillId="8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5" borderId="0" applyNumberFormat="0" applyBorder="0" applyAlignment="0" applyProtection="0"/>
    <xf numFmtId="0" fontId="26" fillId="8" borderId="0" applyNumberFormat="0" applyBorder="0" applyAlignment="0" applyProtection="0"/>
    <xf numFmtId="0" fontId="26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4" fillId="3" borderId="0" applyNumberFormat="0" applyBorder="0" applyAlignment="0" applyProtection="0"/>
    <xf numFmtId="0" fontId="7" fillId="20" borderId="1" applyNumberFormat="0" applyAlignment="0" applyProtection="0"/>
    <xf numFmtId="0" fontId="16" fillId="21" borderId="2" applyNumberFormat="0" applyAlignment="0" applyProtection="0"/>
    <xf numFmtId="164" fontId="26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1" fillId="4" borderId="0" applyNumberFormat="0" applyBorder="0" applyAlignment="0" applyProtection="0"/>
    <xf numFmtId="0" fontId="3" fillId="0" borderId="3" applyNumberFormat="0" applyFill="0" applyAlignment="0" applyProtection="0"/>
    <xf numFmtId="0" fontId="4" fillId="0" borderId="4" applyNumberFormat="0" applyFill="0" applyAlignment="0" applyProtection="0"/>
    <xf numFmtId="0" fontId="5" fillId="0" borderId="5" applyNumberFormat="0" applyFill="0" applyAlignment="0" applyProtection="0"/>
    <xf numFmtId="0" fontId="5" fillId="0" borderId="0" applyNumberFormat="0" applyFill="0" applyBorder="0" applyAlignment="0" applyProtection="0"/>
    <xf numFmtId="0" fontId="8" fillId="7" borderId="1" applyNumberFormat="0" applyAlignment="0" applyProtection="0"/>
    <xf numFmtId="0" fontId="2" fillId="0" borderId="6" applyNumberFormat="0" applyFill="0" applyAlignment="0" applyProtection="0"/>
    <xf numFmtId="0" fontId="13" fillId="22" borderId="0" applyNumberFormat="0" applyBorder="0" applyAlignment="0" applyProtection="0"/>
    <xf numFmtId="0" fontId="26" fillId="23" borderId="7" applyNumberFormat="0" applyFont="0" applyAlignment="0" applyProtection="0"/>
    <xf numFmtId="0" fontId="9" fillId="20" borderId="8" applyNumberFormat="0" applyAlignment="0" applyProtection="0"/>
    <xf numFmtId="0" fontId="1" fillId="0" borderId="0" applyNumberFormat="0" applyFill="0" applyBorder="0" applyAlignment="0" applyProtection="0"/>
    <xf numFmtId="0" fontId="12" fillId="0" borderId="9" applyNumberFormat="0" applyFill="0" applyAlignment="0" applyProtection="0"/>
    <xf numFmtId="0" fontId="6" fillId="0" borderId="0" applyNumberFormat="0" applyFill="0" applyBorder="0" applyAlignment="0" applyProtection="0"/>
    <xf numFmtId="0" fontId="26" fillId="0" borderId="0"/>
  </cellStyleXfs>
  <cellXfs count="89">
    <xf numFmtId="0" fontId="0" fillId="0" borderId="0" xfId="0"/>
    <xf numFmtId="164" fontId="17" fillId="0" borderId="0" xfId="28" applyFont="1"/>
    <xf numFmtId="0" fontId="20" fillId="0" borderId="0" xfId="0" applyFont="1" applyBorder="1"/>
    <xf numFmtId="164" fontId="18" fillId="0" borderId="0" xfId="0" applyNumberFormat="1" applyFont="1" applyBorder="1"/>
    <xf numFmtId="0" fontId="20" fillId="0" borderId="0" xfId="0" applyFont="1"/>
    <xf numFmtId="0" fontId="28" fillId="0" borderId="0" xfId="0" applyFont="1" applyAlignment="1"/>
    <xf numFmtId="0" fontId="18" fillId="0" borderId="13" xfId="0" applyFont="1" applyBorder="1" applyAlignment="1">
      <alignment horizontal="center"/>
    </xf>
    <xf numFmtId="0" fontId="18" fillId="0" borderId="10" xfId="0" applyFont="1" applyBorder="1" applyAlignment="1">
      <alignment horizontal="center"/>
    </xf>
    <xf numFmtId="0" fontId="20" fillId="0" borderId="13" xfId="0" applyFont="1" applyBorder="1"/>
    <xf numFmtId="164" fontId="18" fillId="0" borderId="13" xfId="0" applyNumberFormat="1" applyFont="1" applyBorder="1"/>
    <xf numFmtId="164" fontId="20" fillId="0" borderId="13" xfId="0" applyNumberFormat="1" applyFont="1" applyBorder="1"/>
    <xf numFmtId="0" fontId="20" fillId="0" borderId="11" xfId="0" applyFont="1" applyBorder="1" applyAlignment="1">
      <alignment horizontal="center"/>
    </xf>
    <xf numFmtId="164" fontId="20" fillId="0" borderId="11" xfId="28" applyNumberFormat="1" applyFont="1" applyBorder="1"/>
    <xf numFmtId="164" fontId="20" fillId="0" borderId="11" xfId="28" applyFont="1" applyBorder="1" applyAlignment="1">
      <alignment horizontal="center"/>
    </xf>
    <xf numFmtId="0" fontId="20" fillId="0" borderId="12" xfId="0" applyFont="1" applyBorder="1"/>
    <xf numFmtId="164" fontId="20" fillId="0" borderId="17" xfId="28" applyFont="1" applyBorder="1" applyAlignment="1">
      <alignment horizontal="center"/>
    </xf>
    <xf numFmtId="0" fontId="20" fillId="0" borderId="17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43" fontId="20" fillId="0" borderId="11" xfId="28" applyNumberFormat="1" applyFont="1" applyBorder="1" applyAlignment="1">
      <alignment horizontal="right"/>
    </xf>
    <xf numFmtId="0" fontId="20" fillId="0" borderId="11" xfId="0" applyFont="1" applyBorder="1" applyAlignment="1">
      <alignment horizontal="right"/>
    </xf>
    <xf numFmtId="43" fontId="20" fillId="0" borderId="11" xfId="28" applyNumberFormat="1" applyFont="1" applyBorder="1" applyAlignment="1">
      <alignment horizontal="center"/>
    </xf>
    <xf numFmtId="0" fontId="20" fillId="0" borderId="14" xfId="0" applyFont="1" applyBorder="1" applyAlignment="1">
      <alignment horizontal="right"/>
    </xf>
    <xf numFmtId="164" fontId="20" fillId="0" borderId="12" xfId="28" applyFont="1" applyBorder="1" applyAlignment="1">
      <alignment horizontal="left"/>
    </xf>
    <xf numFmtId="0" fontId="20" fillId="0" borderId="16" xfId="0" applyFont="1" applyBorder="1"/>
    <xf numFmtId="0" fontId="20" fillId="0" borderId="17" xfId="0" applyFont="1" applyBorder="1" applyAlignment="1"/>
    <xf numFmtId="164" fontId="21" fillId="0" borderId="10" xfId="0" applyNumberFormat="1" applyFont="1" applyBorder="1"/>
    <xf numFmtId="164" fontId="22" fillId="0" borderId="14" xfId="28" applyFont="1" applyBorder="1" applyAlignment="1">
      <alignment vertical="center"/>
    </xf>
    <xf numFmtId="164" fontId="22" fillId="0" borderId="12" xfId="28" applyFont="1" applyBorder="1" applyAlignment="1">
      <alignment vertical="center"/>
    </xf>
    <xf numFmtId="164" fontId="22" fillId="0" borderId="15" xfId="28" applyFont="1" applyBorder="1" applyAlignment="1">
      <alignment vertical="center"/>
    </xf>
    <xf numFmtId="164" fontId="22" fillId="0" borderId="16" xfId="28" applyFont="1" applyBorder="1" applyAlignment="1">
      <alignment vertical="center"/>
    </xf>
    <xf numFmtId="164" fontId="23" fillId="0" borderId="17" xfId="28" applyFont="1" applyBorder="1" applyAlignment="1">
      <alignment horizontal="center" vertical="center"/>
    </xf>
    <xf numFmtId="164" fontId="22" fillId="0" borderId="17" xfId="28" applyFont="1" applyBorder="1" applyAlignment="1">
      <alignment vertical="center"/>
    </xf>
    <xf numFmtId="164" fontId="22" fillId="0" borderId="18" xfId="28" applyFont="1" applyBorder="1" applyAlignment="1">
      <alignment vertical="center"/>
    </xf>
    <xf numFmtId="164" fontId="18" fillId="0" borderId="10" xfId="0" applyNumberFormat="1" applyFont="1" applyBorder="1"/>
    <xf numFmtId="164" fontId="18" fillId="0" borderId="11" xfId="0" applyNumberFormat="1" applyFont="1" applyBorder="1"/>
    <xf numFmtId="164" fontId="20" fillId="0" borderId="12" xfId="28" applyFont="1" applyBorder="1" applyAlignment="1">
      <alignment horizontal="right"/>
    </xf>
    <xf numFmtId="164" fontId="20" fillId="0" borderId="17" xfId="28" applyFont="1" applyBorder="1" applyAlignment="1">
      <alignment horizontal="right"/>
    </xf>
    <xf numFmtId="43" fontId="18" fillId="0" borderId="13" xfId="28" applyNumberFormat="1" applyFont="1" applyBorder="1" applyAlignment="1">
      <alignment horizontal="right"/>
    </xf>
    <xf numFmtId="0" fontId="20" fillId="0" borderId="10" xfId="0" applyFont="1" applyBorder="1" applyAlignment="1"/>
    <xf numFmtId="164" fontId="20" fillId="0" borderId="10" xfId="28" applyNumberFormat="1" applyFont="1" applyBorder="1"/>
    <xf numFmtId="164" fontId="18" fillId="0" borderId="10" xfId="28" applyNumberFormat="1" applyFont="1" applyBorder="1"/>
    <xf numFmtId="164" fontId="20" fillId="0" borderId="0" xfId="28" applyFont="1" applyBorder="1" applyAlignment="1">
      <alignment horizontal="right"/>
    </xf>
    <xf numFmtId="0" fontId="20" fillId="0" borderId="19" xfId="0" applyFont="1" applyBorder="1"/>
    <xf numFmtId="0" fontId="20" fillId="0" borderId="0" xfId="0" applyFont="1" applyBorder="1" applyAlignment="1"/>
    <xf numFmtId="164" fontId="20" fillId="0" borderId="0" xfId="28" applyFont="1" applyBorder="1" applyAlignment="1">
      <alignment horizontal="center"/>
    </xf>
    <xf numFmtId="0" fontId="20" fillId="0" borderId="0" xfId="0" applyFont="1" applyBorder="1" applyAlignment="1">
      <alignment horizontal="center"/>
    </xf>
    <xf numFmtId="164" fontId="18" fillId="0" borderId="10" xfId="28" applyFont="1" applyBorder="1"/>
    <xf numFmtId="0" fontId="18" fillId="0" borderId="13" xfId="0" applyFont="1" applyBorder="1"/>
    <xf numFmtId="0" fontId="18" fillId="0" borderId="10" xfId="0" applyFont="1" applyBorder="1"/>
    <xf numFmtId="0" fontId="24" fillId="0" borderId="0" xfId="0" applyFont="1" applyAlignment="1"/>
    <xf numFmtId="164" fontId="25" fillId="0" borderId="11" xfId="0" applyNumberFormat="1" applyFont="1" applyBorder="1"/>
    <xf numFmtId="164" fontId="18" fillId="0" borderId="11" xfId="28" applyNumberFormat="1" applyFont="1" applyBorder="1"/>
    <xf numFmtId="164" fontId="20" fillId="0" borderId="13" xfId="28" applyFont="1" applyBorder="1" applyAlignment="1">
      <alignment horizontal="center"/>
    </xf>
    <xf numFmtId="0" fontId="20" fillId="0" borderId="13" xfId="0" applyFont="1" applyBorder="1" applyAlignment="1">
      <alignment horizontal="center"/>
    </xf>
    <xf numFmtId="164" fontId="20" fillId="0" borderId="13" xfId="28" applyNumberFormat="1" applyFont="1" applyBorder="1"/>
    <xf numFmtId="164" fontId="20" fillId="0" borderId="11" xfId="28" quotePrefix="1" applyFont="1" applyBorder="1"/>
    <xf numFmtId="0" fontId="20" fillId="0" borderId="11" xfId="0" applyFont="1" applyBorder="1" applyAlignment="1">
      <alignment horizontal="center" vertical="top"/>
    </xf>
    <xf numFmtId="165" fontId="20" fillId="0" borderId="11" xfId="28" applyNumberFormat="1" applyFont="1" applyBorder="1" applyAlignment="1">
      <alignment horizontal="center" vertical="top"/>
    </xf>
    <xf numFmtId="43" fontId="20" fillId="0" borderId="11" xfId="28" applyNumberFormat="1" applyFont="1" applyBorder="1" applyAlignment="1">
      <alignment horizontal="center" vertical="top"/>
    </xf>
    <xf numFmtId="164" fontId="20" fillId="0" borderId="11" xfId="0" applyNumberFormat="1" applyFont="1" applyBorder="1" applyAlignment="1">
      <alignment vertical="top"/>
    </xf>
    <xf numFmtId="164" fontId="17" fillId="0" borderId="0" xfId="28" applyFont="1" applyAlignment="1">
      <alignment vertical="top"/>
    </xf>
    <xf numFmtId="0" fontId="19" fillId="0" borderId="15" xfId="0" applyFont="1" applyBorder="1"/>
    <xf numFmtId="0" fontId="20" fillId="0" borderId="20" xfId="0" applyFont="1" applyBorder="1"/>
    <xf numFmtId="0" fontId="20" fillId="0" borderId="20" xfId="0" applyFont="1" applyBorder="1" applyAlignment="1"/>
    <xf numFmtId="0" fontId="19" fillId="0" borderId="14" xfId="0" applyFont="1" applyBorder="1"/>
    <xf numFmtId="0" fontId="20" fillId="0" borderId="16" xfId="0" applyFont="1" applyBorder="1" applyAlignment="1"/>
    <xf numFmtId="164" fontId="23" fillId="0" borderId="17" xfId="28" applyFont="1" applyBorder="1" applyAlignment="1">
      <alignment horizontal="left" vertical="center"/>
    </xf>
    <xf numFmtId="43" fontId="20" fillId="0" borderId="12" xfId="28" applyNumberFormat="1" applyFont="1" applyBorder="1" applyAlignment="1">
      <alignment horizontal="center"/>
    </xf>
    <xf numFmtId="164" fontId="22" fillId="0" borderId="12" xfId="28" applyFont="1" applyBorder="1" applyAlignment="1">
      <alignment horizontal="center" vertical="center"/>
    </xf>
    <xf numFmtId="164" fontId="22" fillId="0" borderId="17" xfId="28" applyFont="1" applyBorder="1" applyAlignment="1">
      <alignment horizontal="center" vertical="center"/>
    </xf>
    <xf numFmtId="164" fontId="17" fillId="0" borderId="0" xfId="28" applyFont="1" applyAlignment="1">
      <alignment horizontal="center"/>
    </xf>
    <xf numFmtId="0" fontId="20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26" fillId="0" borderId="0" xfId="43"/>
    <xf numFmtId="0" fontId="20" fillId="0" borderId="11" xfId="0" applyFont="1" applyBorder="1" applyAlignment="1">
      <alignment horizontal="right" vertical="top"/>
    </xf>
    <xf numFmtId="43" fontId="20" fillId="0" borderId="11" xfId="28" applyNumberFormat="1" applyFont="1" applyBorder="1" applyAlignment="1">
      <alignment horizontal="right" vertical="top"/>
    </xf>
    <xf numFmtId="0" fontId="29" fillId="0" borderId="0" xfId="0" applyFont="1" applyAlignment="1">
      <alignment horizontal="center"/>
    </xf>
    <xf numFmtId="0" fontId="27" fillId="0" borderId="0" xfId="0" applyFont="1" applyAlignment="1">
      <alignment horizontal="center" vertical="center" wrapText="1"/>
    </xf>
    <xf numFmtId="0" fontId="27" fillId="0" borderId="0" xfId="0" applyFont="1" applyAlignment="1">
      <alignment horizontal="center"/>
    </xf>
    <xf numFmtId="0" fontId="18" fillId="0" borderId="13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0" fontId="18" fillId="0" borderId="14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0" fontId="20" fillId="0" borderId="19" xfId="0" applyFont="1" applyBorder="1" applyAlignment="1">
      <alignment horizontal="left" vertical="top" wrapText="1"/>
    </xf>
    <xf numFmtId="0" fontId="20" fillId="0" borderId="20" xfId="0" applyFont="1" applyBorder="1" applyAlignment="1">
      <alignment horizontal="left" vertical="top" wrapText="1"/>
    </xf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</cellXfs>
  <cellStyles count="44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Explanatory Text" xfId="29" builtinId="53" customBuiltin="1"/>
    <cellStyle name="Good" xfId="30" builtinId="26" customBuiltin="1"/>
    <cellStyle name="Heading 1" xfId="31" builtinId="16" customBuiltin="1"/>
    <cellStyle name="Heading 2" xfId="32" builtinId="17" customBuiltin="1"/>
    <cellStyle name="Heading 3" xfId="33" builtinId="18" customBuiltin="1"/>
    <cellStyle name="Heading 4" xfId="34" builtinId="19" customBuiltin="1"/>
    <cellStyle name="Input" xfId="35" builtinId="20" customBuiltin="1"/>
    <cellStyle name="Linked Cell" xfId="36" builtinId="24" customBuiltin="1"/>
    <cellStyle name="Neutral" xfId="37" builtinId="28" customBuiltin="1"/>
    <cellStyle name="Normal" xfId="0" builtinId="0"/>
    <cellStyle name="Normal 2" xfId="43"/>
    <cellStyle name="Note" xfId="38" builtinId="10" customBuiltin="1"/>
    <cellStyle name="Output" xfId="39" builtinId="21" customBuiltin="1"/>
    <cellStyle name="Title" xfId="40" builtinId="15" customBuiltin="1"/>
    <cellStyle name="Total" xfId="41" builtinId="25" customBuiltin="1"/>
    <cellStyle name="Warning Text" xfId="42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7.jpeg"/><Relationship Id="rId1" Type="http://schemas.openxmlformats.org/officeDocument/2006/relationships/image" Target="../media/image6.jpeg"/><Relationship Id="rId5" Type="http://schemas.openxmlformats.org/officeDocument/2006/relationships/image" Target="../media/image10.jpeg"/><Relationship Id="rId4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114</xdr:row>
      <xdr:rowOff>0</xdr:rowOff>
    </xdr:from>
    <xdr:to>
      <xdr:col>19</xdr:col>
      <xdr:colOff>133350</xdr:colOff>
      <xdr:row>150</xdr:row>
      <xdr:rowOff>0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19200" y="21717000"/>
          <a:ext cx="1049655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21</xdr:col>
      <xdr:colOff>209550</xdr:colOff>
      <xdr:row>189</xdr:row>
      <xdr:rowOff>76200</xdr:rowOff>
    </xdr:to>
    <xdr:pic>
      <xdr:nvPicPr>
        <xdr:cNvPr id="6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2876550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191</xdr:row>
      <xdr:rowOff>0</xdr:rowOff>
    </xdr:from>
    <xdr:to>
      <xdr:col>21</xdr:col>
      <xdr:colOff>209550</xdr:colOff>
      <xdr:row>227</xdr:row>
      <xdr:rowOff>152400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36385500"/>
          <a:ext cx="13011150" cy="7010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9525</xdr:colOff>
      <xdr:row>46</xdr:row>
      <xdr:rowOff>123825</xdr:rowOff>
    </xdr:from>
    <xdr:to>
      <xdr:col>19</xdr:col>
      <xdr:colOff>57150</xdr:colOff>
      <xdr:row>89</xdr:row>
      <xdr:rowOff>123825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28725" y="8886825"/>
          <a:ext cx="10410825" cy="8191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0</xdr:colOff>
      <xdr:row>2</xdr:row>
      <xdr:rowOff>95250</xdr:rowOff>
    </xdr:from>
    <xdr:to>
      <xdr:col>19</xdr:col>
      <xdr:colOff>47625</xdr:colOff>
      <xdr:row>45</xdr:row>
      <xdr:rowOff>95250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19200" y="476250"/>
          <a:ext cx="10410825" cy="8191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5389</xdr:row>
      <xdr:rowOff>9525</xdr:rowOff>
    </xdr:from>
    <xdr:to>
      <xdr:col>1</xdr:col>
      <xdr:colOff>593435</xdr:colOff>
      <xdr:row>5389</xdr:row>
      <xdr:rowOff>23891</xdr:rowOff>
    </xdr:to>
    <xdr:pic>
      <xdr:nvPicPr>
        <xdr:cNvPr id="2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27103375"/>
          <a:ext cx="418719" cy="1436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5478</xdr:row>
      <xdr:rowOff>161925</xdr:rowOff>
    </xdr:from>
    <xdr:to>
      <xdr:col>1</xdr:col>
      <xdr:colOff>541238</xdr:colOff>
      <xdr:row>5479</xdr:row>
      <xdr:rowOff>32271</xdr:rowOff>
    </xdr:to>
    <xdr:pic>
      <xdr:nvPicPr>
        <xdr:cNvPr id="3" name="Picture 3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840809850"/>
          <a:ext cx="395097" cy="22827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85725</xdr:colOff>
      <xdr:row>5533</xdr:row>
      <xdr:rowOff>0</xdr:rowOff>
    </xdr:from>
    <xdr:to>
      <xdr:col>1</xdr:col>
      <xdr:colOff>623534</xdr:colOff>
      <xdr:row>5533</xdr:row>
      <xdr:rowOff>23779</xdr:rowOff>
    </xdr:to>
    <xdr:pic>
      <xdr:nvPicPr>
        <xdr:cNvPr id="4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725" y="849039450"/>
          <a:ext cx="351663" cy="23779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5335</xdr:row>
      <xdr:rowOff>9525</xdr:rowOff>
    </xdr:from>
    <xdr:to>
      <xdr:col>1</xdr:col>
      <xdr:colOff>593435</xdr:colOff>
      <xdr:row>5335</xdr:row>
      <xdr:rowOff>24541</xdr:rowOff>
    </xdr:to>
    <xdr:pic>
      <xdr:nvPicPr>
        <xdr:cNvPr id="5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18873775"/>
          <a:ext cx="418719" cy="1501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5295</xdr:row>
      <xdr:rowOff>9525</xdr:rowOff>
    </xdr:from>
    <xdr:to>
      <xdr:col>1</xdr:col>
      <xdr:colOff>593435</xdr:colOff>
      <xdr:row>5295</xdr:row>
      <xdr:rowOff>24540</xdr:rowOff>
    </xdr:to>
    <xdr:pic>
      <xdr:nvPicPr>
        <xdr:cNvPr id="6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12777775"/>
          <a:ext cx="418719" cy="15015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5574</xdr:row>
      <xdr:rowOff>0</xdr:rowOff>
    </xdr:from>
    <xdr:to>
      <xdr:col>1</xdr:col>
      <xdr:colOff>474563</xdr:colOff>
      <xdr:row>5574</xdr:row>
      <xdr:rowOff>25034</xdr:rowOff>
    </xdr:to>
    <xdr:pic>
      <xdr:nvPicPr>
        <xdr:cNvPr id="7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575" y="855287850"/>
          <a:ext cx="328422" cy="25034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>
    <xdr:from>
      <xdr:col>0</xdr:col>
      <xdr:colOff>200025</xdr:colOff>
      <xdr:row>1082</xdr:row>
      <xdr:rowOff>180975</xdr:rowOff>
    </xdr:from>
    <xdr:to>
      <xdr:col>1</xdr:col>
      <xdr:colOff>4476750</xdr:colOff>
      <xdr:row>1085</xdr:row>
      <xdr:rowOff>190500</xdr:rowOff>
    </xdr:to>
    <xdr:pic>
      <xdr:nvPicPr>
        <xdr:cNvPr id="77372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74646825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1118</xdr:row>
      <xdr:rowOff>180975</xdr:rowOff>
    </xdr:from>
    <xdr:to>
      <xdr:col>1</xdr:col>
      <xdr:colOff>4476750</xdr:colOff>
      <xdr:row>1121</xdr:row>
      <xdr:rowOff>190500</xdr:rowOff>
    </xdr:to>
    <xdr:pic>
      <xdr:nvPicPr>
        <xdr:cNvPr id="77374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83228850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1190</xdr:row>
      <xdr:rowOff>180975</xdr:rowOff>
    </xdr:from>
    <xdr:to>
      <xdr:col>1</xdr:col>
      <xdr:colOff>4476750</xdr:colOff>
      <xdr:row>1193</xdr:row>
      <xdr:rowOff>190500</xdr:rowOff>
    </xdr:to>
    <xdr:pic>
      <xdr:nvPicPr>
        <xdr:cNvPr id="77375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00764375"/>
          <a:ext cx="45815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1154</xdr:row>
      <xdr:rowOff>180975</xdr:rowOff>
    </xdr:from>
    <xdr:to>
      <xdr:col>1</xdr:col>
      <xdr:colOff>4476750</xdr:colOff>
      <xdr:row>1157</xdr:row>
      <xdr:rowOff>190500</xdr:rowOff>
    </xdr:to>
    <xdr:pic>
      <xdr:nvPicPr>
        <xdr:cNvPr id="77376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91982325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186419</xdr:colOff>
      <xdr:row>1229</xdr:row>
      <xdr:rowOff>72118</xdr:rowOff>
    </xdr:from>
    <xdr:to>
      <xdr:col>1</xdr:col>
      <xdr:colOff>3333751</xdr:colOff>
      <xdr:row>1230</xdr:row>
      <xdr:rowOff>140975</xdr:rowOff>
    </xdr:to>
    <xdr:pic>
      <xdr:nvPicPr>
        <xdr:cNvPr id="48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85776" y="418287654"/>
          <a:ext cx="3147332" cy="5042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C2" sqref="C2:S91"/>
    </sheetView>
  </sheetViews>
  <sheetFormatPr defaultRowHeight="15"/>
  <cols>
    <col min="1" max="16384" width="9.140625" style="73"/>
  </cols>
  <sheetData/>
  <pageMargins left="0.70866141732283472" right="0.70866141732283472" top="0.62992125984251968" bottom="0.70866141732283472" header="0.31496062992125984" footer="0.31496062992125984"/>
  <pageSetup paperSize="9" scale="55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2:M29"/>
  <sheetViews>
    <sheetView tabSelected="1" zoomScale="70" zoomScaleNormal="70" workbookViewId="0">
      <selection activeCell="M17" sqref="M17"/>
    </sheetView>
  </sheetViews>
  <sheetFormatPr defaultRowHeight="12"/>
  <cols>
    <col min="1" max="1" width="4.5703125" style="1" customWidth="1"/>
    <col min="2" max="2" width="20" style="1" customWidth="1"/>
    <col min="3" max="3" width="25" style="1" customWidth="1"/>
    <col min="4" max="4" width="10" style="70" customWidth="1"/>
    <col min="5" max="5" width="8.5703125" style="1" customWidth="1"/>
    <col min="6" max="6" width="11" style="1" customWidth="1"/>
    <col min="7" max="7" width="16.42578125" style="1" customWidth="1"/>
    <col min="8" max="8" width="18.85546875" style="1" customWidth="1"/>
    <col min="9" max="9" width="16.5703125" style="1" customWidth="1"/>
    <col min="10" max="10" width="9.140625" style="1" customWidth="1"/>
    <col min="11" max="11" width="17.42578125" style="1" bestFit="1" customWidth="1"/>
    <col min="12" max="12" width="11.7109375" style="1" bestFit="1" customWidth="1"/>
    <col min="13" max="13" width="12.140625" style="1" bestFit="1" customWidth="1"/>
    <col min="14" max="14" width="27.7109375" style="1" customWidth="1"/>
    <col min="15" max="15" width="3.28515625" style="1" customWidth="1"/>
    <col min="16" max="16" width="15.7109375" style="1" bestFit="1" customWidth="1"/>
    <col min="17" max="16384" width="9.140625" style="1"/>
  </cols>
  <sheetData>
    <row r="2" spans="1:13" ht="33.75">
      <c r="A2" s="5"/>
      <c r="B2" s="76" t="s">
        <v>20</v>
      </c>
      <c r="C2" s="76"/>
      <c r="D2" s="76"/>
      <c r="E2" s="76"/>
      <c r="F2" s="76"/>
      <c r="G2" s="76"/>
      <c r="H2" s="76"/>
      <c r="I2" s="76"/>
    </row>
    <row r="3" spans="1:13" ht="24.75" customHeight="1">
      <c r="A3" s="5"/>
      <c r="B3" s="77" t="s">
        <v>30</v>
      </c>
      <c r="C3" s="77"/>
      <c r="D3" s="77"/>
      <c r="E3" s="77"/>
      <c r="F3" s="77"/>
      <c r="G3" s="77"/>
      <c r="H3" s="77"/>
      <c r="I3" s="77"/>
    </row>
    <row r="4" spans="1:13" ht="26.25">
      <c r="A4" s="49"/>
      <c r="B4" s="78" t="s">
        <v>31</v>
      </c>
      <c r="C4" s="78"/>
      <c r="D4" s="78"/>
      <c r="E4" s="78"/>
      <c r="F4" s="78"/>
      <c r="G4" s="78"/>
      <c r="H4" s="78"/>
      <c r="I4" s="78"/>
    </row>
    <row r="5" spans="1:13" ht="15.75">
      <c r="A5" s="72"/>
      <c r="B5" s="72"/>
      <c r="C5" s="72"/>
      <c r="D5" s="72"/>
      <c r="E5" s="72"/>
      <c r="F5" s="72"/>
      <c r="G5" s="72"/>
      <c r="H5" s="72"/>
      <c r="I5" s="72"/>
    </row>
    <row r="6" spans="1:13" ht="15.75">
      <c r="A6" s="79" t="s">
        <v>0</v>
      </c>
      <c r="B6" s="81" t="s">
        <v>1</v>
      </c>
      <c r="C6" s="82"/>
      <c r="D6" s="79" t="s">
        <v>2</v>
      </c>
      <c r="E6" s="79" t="s">
        <v>3</v>
      </c>
      <c r="F6" s="79" t="s">
        <v>4</v>
      </c>
      <c r="G6" s="6" t="s">
        <v>5</v>
      </c>
      <c r="H6" s="6" t="s">
        <v>6</v>
      </c>
      <c r="I6" s="6" t="s">
        <v>7</v>
      </c>
    </row>
    <row r="7" spans="1:13" ht="15.75">
      <c r="A7" s="80"/>
      <c r="B7" s="83"/>
      <c r="C7" s="84"/>
      <c r="D7" s="80"/>
      <c r="E7" s="80"/>
      <c r="F7" s="80"/>
      <c r="G7" s="7" t="s">
        <v>8</v>
      </c>
      <c r="H7" s="7" t="s">
        <v>8</v>
      </c>
      <c r="I7" s="7" t="s">
        <v>8</v>
      </c>
    </row>
    <row r="8" spans="1:13" ht="15.75">
      <c r="A8" s="6" t="s">
        <v>9</v>
      </c>
      <c r="B8" s="64" t="s">
        <v>22</v>
      </c>
      <c r="C8" s="61"/>
      <c r="D8" s="52"/>
      <c r="E8" s="8"/>
      <c r="F8" s="8"/>
      <c r="G8" s="8"/>
      <c r="H8" s="9"/>
      <c r="I8" s="10"/>
    </row>
    <row r="9" spans="1:13" s="60" customFormat="1" ht="69" customHeight="1">
      <c r="A9" s="56">
        <v>1</v>
      </c>
      <c r="B9" s="85" t="s">
        <v>25</v>
      </c>
      <c r="C9" s="86"/>
      <c r="D9" s="57">
        <v>1</v>
      </c>
      <c r="E9" s="56" t="s">
        <v>21</v>
      </c>
      <c r="F9" s="56" t="s">
        <v>10</v>
      </c>
      <c r="G9" s="58">
        <v>17182000</v>
      </c>
      <c r="H9" s="58">
        <f>+G9*D9</f>
        <v>17182000</v>
      </c>
      <c r="I9" s="59"/>
      <c r="M9" s="60">
        <f>280000/6</f>
        <v>46666.666666666664</v>
      </c>
    </row>
    <row r="10" spans="1:13" s="60" customFormat="1" ht="32.25" customHeight="1">
      <c r="A10" s="56">
        <f>+A9+1</f>
        <v>2</v>
      </c>
      <c r="B10" s="85" t="s">
        <v>28</v>
      </c>
      <c r="C10" s="86"/>
      <c r="D10" s="57">
        <v>1</v>
      </c>
      <c r="E10" s="56" t="s">
        <v>21</v>
      </c>
      <c r="F10" s="56" t="s">
        <v>10</v>
      </c>
      <c r="G10" s="58">
        <v>6103350</v>
      </c>
      <c r="H10" s="58">
        <f>+G10*D10</f>
        <v>6103350</v>
      </c>
      <c r="I10" s="59"/>
    </row>
    <row r="11" spans="1:13" s="60" customFormat="1" ht="18" customHeight="1">
      <c r="A11" s="56">
        <f>+A10+1</f>
        <v>3</v>
      </c>
      <c r="B11" s="85" t="s">
        <v>27</v>
      </c>
      <c r="C11" s="86"/>
      <c r="D11" s="57">
        <v>1</v>
      </c>
      <c r="E11" s="56" t="s">
        <v>19</v>
      </c>
      <c r="F11" s="56" t="s">
        <v>10</v>
      </c>
      <c r="G11" s="58">
        <v>200000</v>
      </c>
      <c r="H11" s="58">
        <f t="shared" ref="H11" si="0">+G11*D11</f>
        <v>200000</v>
      </c>
      <c r="I11" s="59"/>
      <c r="K11" s="60">
        <f>24*3*2</f>
        <v>144</v>
      </c>
    </row>
    <row r="12" spans="1:13" s="60" customFormat="1" ht="18" customHeight="1">
      <c r="A12" s="11"/>
      <c r="B12" s="85"/>
      <c r="C12" s="86"/>
      <c r="D12" s="57"/>
      <c r="E12" s="56"/>
      <c r="F12" s="56"/>
      <c r="G12" s="58"/>
      <c r="H12" s="58"/>
      <c r="I12" s="59"/>
    </row>
    <row r="13" spans="1:13" ht="15.75">
      <c r="A13" s="38"/>
      <c r="B13" s="42"/>
      <c r="C13" s="62"/>
      <c r="D13" s="13"/>
      <c r="E13" s="11"/>
      <c r="F13" s="11"/>
      <c r="G13" s="12"/>
      <c r="H13" s="39"/>
      <c r="I13" s="40">
        <f>SUM(H9:H13)</f>
        <v>23485350</v>
      </c>
    </row>
    <row r="14" spans="1:13" ht="15.75">
      <c r="A14" s="17" t="s">
        <v>11</v>
      </c>
      <c r="B14" s="64" t="s">
        <v>12</v>
      </c>
      <c r="C14" s="61"/>
      <c r="D14" s="52"/>
      <c r="E14" s="53"/>
      <c r="F14" s="53"/>
      <c r="G14" s="54"/>
      <c r="H14" s="12"/>
      <c r="I14" s="51"/>
      <c r="K14" s="1">
        <f>21*3*2</f>
        <v>126</v>
      </c>
    </row>
    <row r="15" spans="1:13" s="60" customFormat="1" ht="57" customHeight="1">
      <c r="A15" s="74">
        <v>1</v>
      </c>
      <c r="B15" s="85" t="s">
        <v>26</v>
      </c>
      <c r="C15" s="86"/>
      <c r="D15" s="57">
        <v>1</v>
      </c>
      <c r="E15" s="56" t="s">
        <v>19</v>
      </c>
      <c r="F15" s="56" t="s">
        <v>19</v>
      </c>
      <c r="G15" s="75">
        <v>1500000</v>
      </c>
      <c r="H15" s="75">
        <f>G15*D15</f>
        <v>1500000</v>
      </c>
      <c r="I15" s="59"/>
    </row>
    <row r="16" spans="1:13" ht="15.75">
      <c r="A16" s="19"/>
      <c r="B16" s="65"/>
      <c r="C16" s="63"/>
      <c r="D16" s="20"/>
      <c r="E16" s="11"/>
      <c r="F16" s="11"/>
      <c r="G16" s="18"/>
      <c r="H16" s="18"/>
      <c r="I16" s="33">
        <f>SUM(H15:H15)</f>
        <v>1500000</v>
      </c>
    </row>
    <row r="17" spans="1:9" ht="15.75">
      <c r="A17" s="21"/>
      <c r="B17" s="14"/>
      <c r="C17" s="14"/>
      <c r="D17" s="67"/>
      <c r="E17" s="22"/>
      <c r="F17" s="35"/>
      <c r="G17" s="35" t="s">
        <v>13</v>
      </c>
      <c r="H17" s="37"/>
      <c r="I17" s="34">
        <f>I13+I16</f>
        <v>24985350</v>
      </c>
    </row>
    <row r="18" spans="1:9" ht="15.75">
      <c r="A18" s="42"/>
      <c r="B18" s="43"/>
      <c r="C18" s="43"/>
      <c r="D18" s="44"/>
      <c r="E18" s="44"/>
      <c r="F18" s="45"/>
      <c r="G18" s="41"/>
      <c r="H18" s="50"/>
      <c r="I18" s="55"/>
    </row>
    <row r="19" spans="1:9" ht="15.75">
      <c r="A19" s="23"/>
      <c r="B19" s="24"/>
      <c r="C19" s="24"/>
      <c r="D19" s="15"/>
      <c r="E19" s="15"/>
      <c r="F19" s="16"/>
      <c r="G19" s="36"/>
      <c r="H19" s="25"/>
      <c r="I19" s="46"/>
    </row>
    <row r="20" spans="1:9" ht="15.75">
      <c r="A20" s="26"/>
      <c r="B20" s="27" t="s">
        <v>23</v>
      </c>
      <c r="C20" s="27"/>
      <c r="D20" s="68"/>
      <c r="E20" s="27"/>
      <c r="F20" s="27"/>
      <c r="G20" s="28"/>
      <c r="H20" s="47" t="s">
        <v>14</v>
      </c>
      <c r="I20" s="9">
        <f>I17</f>
        <v>24985350</v>
      </c>
    </row>
    <row r="21" spans="1:9" ht="15.75">
      <c r="A21" s="29"/>
      <c r="B21" s="66" t="s">
        <v>29</v>
      </c>
      <c r="C21" s="30"/>
      <c r="D21" s="69"/>
      <c r="E21" s="31"/>
      <c r="F21" s="31"/>
      <c r="G21" s="32"/>
      <c r="H21" s="48" t="s">
        <v>15</v>
      </c>
      <c r="I21" s="33">
        <f>ROUND(I20,-3)</f>
        <v>24985000</v>
      </c>
    </row>
    <row r="22" spans="1:9" ht="15.75">
      <c r="A22" s="2"/>
      <c r="B22" s="2"/>
      <c r="C22" s="2"/>
      <c r="D22" s="45"/>
      <c r="E22" s="2"/>
      <c r="F22" s="2"/>
      <c r="G22" s="2"/>
      <c r="H22" s="2"/>
      <c r="I22" s="3"/>
    </row>
    <row r="23" spans="1:9" ht="15.75">
      <c r="A23" s="4"/>
      <c r="B23" s="4"/>
      <c r="C23" s="4"/>
      <c r="D23" s="71"/>
      <c r="E23" s="4"/>
      <c r="F23" s="4"/>
      <c r="G23" s="4"/>
      <c r="H23" s="87" t="s">
        <v>36</v>
      </c>
      <c r="I23" s="87"/>
    </row>
    <row r="24" spans="1:9" ht="15.75">
      <c r="A24" s="87" t="s">
        <v>16</v>
      </c>
      <c r="B24" s="87"/>
      <c r="C24" s="87"/>
      <c r="D24" s="87" t="s">
        <v>17</v>
      </c>
      <c r="E24" s="87"/>
      <c r="F24" s="87"/>
      <c r="G24" s="4"/>
      <c r="H24" s="87" t="s">
        <v>18</v>
      </c>
      <c r="I24" s="87"/>
    </row>
    <row r="25" spans="1:9" ht="15.75">
      <c r="A25" s="4"/>
      <c r="B25" s="4"/>
      <c r="C25" s="4"/>
      <c r="D25" s="71"/>
      <c r="E25" s="4"/>
      <c r="F25" s="4"/>
      <c r="G25" s="4"/>
      <c r="H25" s="4"/>
      <c r="I25" s="4"/>
    </row>
    <row r="26" spans="1:9" ht="15.75">
      <c r="A26" s="4"/>
      <c r="B26" s="4"/>
      <c r="C26" s="4"/>
      <c r="D26" s="71"/>
      <c r="E26" s="4"/>
      <c r="F26" s="4"/>
      <c r="G26" s="4"/>
      <c r="H26" s="4"/>
      <c r="I26" s="4"/>
    </row>
    <row r="27" spans="1:9" ht="15.75">
      <c r="A27" s="4"/>
      <c r="B27" s="4"/>
      <c r="C27" s="4"/>
      <c r="D27" s="71"/>
      <c r="E27" s="4"/>
      <c r="F27" s="4"/>
      <c r="G27" s="4"/>
      <c r="H27" s="4"/>
      <c r="I27" s="4"/>
    </row>
    <row r="28" spans="1:9" ht="15.75">
      <c r="A28" s="88" t="s">
        <v>35</v>
      </c>
      <c r="B28" s="88"/>
      <c r="C28" s="88"/>
      <c r="D28" s="88" t="s">
        <v>33</v>
      </c>
      <c r="E28" s="88"/>
      <c r="F28" s="88"/>
      <c r="G28" s="4"/>
      <c r="H28" s="88" t="s">
        <v>32</v>
      </c>
      <c r="I28" s="88"/>
    </row>
    <row r="29" spans="1:9" ht="15.75">
      <c r="A29" s="87" t="s">
        <v>24</v>
      </c>
      <c r="B29" s="87"/>
      <c r="C29" s="87"/>
      <c r="D29" s="87" t="s">
        <v>34</v>
      </c>
      <c r="E29" s="87"/>
      <c r="F29" s="87"/>
      <c r="G29" s="4"/>
      <c r="H29" s="87"/>
      <c r="I29" s="87"/>
    </row>
  </sheetData>
  <mergeCells count="22">
    <mergeCell ref="A28:C28"/>
    <mergeCell ref="D28:F28"/>
    <mergeCell ref="H28:I28"/>
    <mergeCell ref="A29:C29"/>
    <mergeCell ref="D29:F29"/>
    <mergeCell ref="H29:I29"/>
    <mergeCell ref="B9:C9"/>
    <mergeCell ref="H23:I23"/>
    <mergeCell ref="A24:C24"/>
    <mergeCell ref="D24:F24"/>
    <mergeCell ref="H24:I24"/>
    <mergeCell ref="B11:C12"/>
    <mergeCell ref="B15:C15"/>
    <mergeCell ref="B10:C10"/>
    <mergeCell ref="B2:I2"/>
    <mergeCell ref="B3:I3"/>
    <mergeCell ref="B4:I4"/>
    <mergeCell ref="A6:A7"/>
    <mergeCell ref="B6:C7"/>
    <mergeCell ref="D6:D7"/>
    <mergeCell ref="E6:E7"/>
    <mergeCell ref="F6:F7"/>
  </mergeCells>
  <printOptions horizontalCentered="1"/>
  <pageMargins left="0.43" right="0.63" top="0.82" bottom="0.55118110236220474" header="1.7716535433070868" footer="0.74803149606299213"/>
  <pageSetup paperSize="5" scale="72" firstPageNumber="4294963191" orientation="portrait" horizontalDpi="4294967293" verticalDpi="4294967293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AlDas</vt:lpstr>
      <vt:lpstr>rab 2018</vt:lpstr>
      <vt:lpstr>AlDas!Print_Area</vt:lpstr>
      <vt:lpstr>'rab 2018'!Print_Area</vt:lpstr>
    </vt:vector>
  </TitlesOfParts>
  <Company>pdam</Company>
  <LinksUpToDate>false</LinksUpToDate>
  <CharactersWithSpaces>0</CharactersWithSpaces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HABIBI AL MUHSHI SIREGAR</dc:creator>
  <cp:lastModifiedBy>Windows User</cp:lastModifiedBy>
  <cp:revision/>
  <cp:lastPrinted>2019-01-30T02:44:25Z</cp:lastPrinted>
  <dcterms:created xsi:type="dcterms:W3CDTF">2012-03-21T04:38:16Z</dcterms:created>
  <dcterms:modified xsi:type="dcterms:W3CDTF">2021-10-11T22:59:19Z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1033-6.3.0.1733</vt:lpwstr>
  </property>
</Properties>
</file>