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 activeTab="1"/>
  </bookViews>
  <sheets>
    <sheet name="AlDas" sheetId="13" r:id="rId1"/>
    <sheet name="rab 2018" sheetId="8" r:id="rId2"/>
  </sheets>
  <definedNames>
    <definedName name="_xlnm.Print_Area" localSheetId="0">AlDas!$C$1:$Q$73</definedName>
    <definedName name="_xlnm.Print_Area" localSheetId="1">'rab 2018'!$A$2:$I$31</definedName>
  </definedNames>
  <calcPr calcId="125725"/>
</workbook>
</file>

<file path=xl/calcChain.xml><?xml version="1.0" encoding="utf-8"?>
<calcChain xmlns="http://schemas.openxmlformats.org/spreadsheetml/2006/main">
  <c r="H11" i="8"/>
  <c r="A10"/>
  <c r="A11" s="1"/>
  <c r="A12" s="1"/>
  <c r="A13" l="1"/>
  <c r="H17"/>
  <c r="I18" s="1"/>
  <c r="K16"/>
  <c r="K13"/>
  <c r="H13"/>
  <c r="H12"/>
  <c r="K10"/>
  <c r="H10"/>
  <c r="M9"/>
  <c r="H9"/>
  <c r="I15" l="1"/>
  <c r="I19" s="1"/>
  <c r="I21" s="1"/>
  <c r="I22" s="1"/>
</calcChain>
</file>

<file path=xl/sharedStrings.xml><?xml version="1.0" encoding="utf-8"?>
<sst xmlns="http://schemas.openxmlformats.org/spreadsheetml/2006/main" count="51" uniqueCount="42">
  <si>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</si>
  <si>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</si>
  <si>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</si>
  <si>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</si>
  <si>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</si>
  <si>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</si>
  <si>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</si>
  <si>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</si>
  <si>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</si>
  <si>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</si>
  <si>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</si>
  <si>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</si>
  <si>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</si>
  <si>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</si>
  <si>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</si>
  <si>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</si>
  <si>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</si>
  <si>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</si>
  <si>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</si>
  <si>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</si>
  <si>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</si>
  <si>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</si>
  <si>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</si>
  <si>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</si>
  <si>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</si>
  <si>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</si>
  <si>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Abdi Sucipto</t>
  </si>
  <si>
    <t>Julfan Fadhli</t>
  </si>
  <si>
    <t>Pressure Transmitter Pulsar 726
Out : 4 -20 mA
Cable : 20 m
range : 0 - 1 bar</t>
  </si>
  <si>
    <t xml:space="preserve">Power Supply 24V 2A </t>
  </si>
  <si>
    <t>Pemasangan sensor di lokasi, perakitan power supply pada box panel, setting dan kalibrasi</t>
  </si>
  <si>
    <t>PERBAIKAN PERANGKAT WATERLEVEL RESERVOIR</t>
  </si>
  <si>
    <t>roll</t>
  </si>
  <si>
    <t>Kabel power, Eterna,  2 x 0,75 NYMHY (per roll = 50 meter)</t>
  </si>
  <si>
    <t>Asesoris pemasangan (fisher, kabel ties, paku klem kabel, isolasi scotch)</t>
  </si>
  <si>
    <t>LOKASI: BOOSTER PUMP MARELAN</t>
  </si>
  <si>
    <t>bh</t>
  </si>
  <si>
    <t>Panel Box 30 x 20 x 15 cm</t>
  </si>
  <si>
    <t>Iwan Hamsar Siregar</t>
  </si>
  <si>
    <t>Plh. Kadiv. Transmisi Distribusi</t>
  </si>
  <si>
    <t>Medan,     Desember 2018</t>
  </si>
  <si>
    <t>Sembilan belas juta lima ratus sembilan puluh tujuh ribu Rupiah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</si>
</sst>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0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5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5" fillId="0" borderId="0"/>
    <xf numFmtId="165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7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165" fontId="20" fillId="0" borderId="11" xfId="28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1" xfId="28" applyFont="1" applyBorder="1" applyAlignment="1">
      <alignment horizontal="center"/>
    </xf>
    <xf numFmtId="0" fontId="20" fillId="0" borderId="12" xfId="0" applyFont="1" applyBorder="1"/>
    <xf numFmtId="43" fontId="20" fillId="0" borderId="17" xfId="28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4" fontId="20" fillId="0" borderId="11" xfId="28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164" fontId="20" fillId="0" borderId="11" xfId="28" applyNumberFormat="1" applyFont="1" applyBorder="1" applyAlignment="1">
      <alignment horizontal="center"/>
    </xf>
    <xf numFmtId="0" fontId="20" fillId="0" borderId="14" xfId="0" applyFont="1" applyBorder="1" applyAlignment="1">
      <alignment horizontal="right"/>
    </xf>
    <xf numFmtId="43" fontId="20" fillId="0" borderId="12" xfId="28" applyFont="1" applyBorder="1" applyAlignment="1">
      <alignment horizontal="left"/>
    </xf>
    <xf numFmtId="0" fontId="20" fillId="0" borderId="16" xfId="0" applyFont="1" applyBorder="1"/>
    <xf numFmtId="0" fontId="20" fillId="0" borderId="17" xfId="0" applyFont="1" applyBorder="1" applyAlignment="1"/>
    <xf numFmtId="43" fontId="21" fillId="0" borderId="10" xfId="0" applyNumberFormat="1" applyFont="1" applyBorder="1"/>
    <xf numFmtId="43" fontId="22" fillId="0" borderId="14" xfId="28" applyFont="1" applyBorder="1" applyAlignment="1">
      <alignment vertical="center"/>
    </xf>
    <xf numFmtId="43" fontId="22" fillId="0" borderId="12" xfId="28" applyFont="1" applyBorder="1" applyAlignment="1">
      <alignment vertical="center"/>
    </xf>
    <xf numFmtId="43" fontId="22" fillId="0" borderId="15" xfId="28" applyFont="1" applyBorder="1" applyAlignment="1">
      <alignment vertical="center"/>
    </xf>
    <xf numFmtId="43" fontId="22" fillId="0" borderId="16" xfId="28" applyFont="1" applyBorder="1" applyAlignment="1">
      <alignment vertical="center"/>
    </xf>
    <xf numFmtId="43" fontId="23" fillId="0" borderId="17" xfId="28" applyFont="1" applyBorder="1" applyAlignment="1">
      <alignment horizontal="center" vertical="center"/>
    </xf>
    <xf numFmtId="43" fontId="22" fillId="0" borderId="17" xfId="28" applyFont="1" applyBorder="1" applyAlignment="1">
      <alignment vertical="center"/>
    </xf>
    <xf numFmtId="43" fontId="22" fillId="0" borderId="18" xfId="28" applyFont="1" applyBorder="1" applyAlignment="1">
      <alignment vertical="center"/>
    </xf>
    <xf numFmtId="43" fontId="18" fillId="0" borderId="10" xfId="0" applyNumberFormat="1" applyFont="1" applyBorder="1"/>
    <xf numFmtId="43" fontId="18" fillId="0" borderId="11" xfId="0" applyNumberFormat="1" applyFont="1" applyBorder="1"/>
    <xf numFmtId="43" fontId="20" fillId="0" borderId="12" xfId="28" applyFont="1" applyBorder="1" applyAlignment="1">
      <alignment horizontal="right"/>
    </xf>
    <xf numFmtId="43" fontId="20" fillId="0" borderId="17" xfId="28" applyFont="1" applyBorder="1" applyAlignment="1">
      <alignment horizontal="right"/>
    </xf>
    <xf numFmtId="164" fontId="18" fillId="0" borderId="13" xfId="28" applyNumberFormat="1" applyFont="1" applyBorder="1" applyAlignment="1">
      <alignment horizontal="right"/>
    </xf>
    <xf numFmtId="0" fontId="20" fillId="0" borderId="10" xfId="0" applyFont="1" applyBorder="1" applyAlignment="1"/>
    <xf numFmtId="43" fontId="20" fillId="0" borderId="10" xfId="28" applyNumberFormat="1" applyFont="1" applyBorder="1"/>
    <xf numFmtId="43" fontId="18" fillId="0" borderId="10" xfId="28" applyNumberFormat="1" applyFont="1" applyBorder="1"/>
    <xf numFmtId="0" fontId="20" fillId="0" borderId="19" xfId="0" applyFont="1" applyBorder="1"/>
    <xf numFmtId="0" fontId="20" fillId="0" borderId="0" xfId="0" applyFont="1" applyBorder="1" applyAlignment="1">
      <alignment horizontal="center"/>
    </xf>
    <xf numFmtId="43" fontId="18" fillId="0" borderId="10" xfId="28" applyFont="1" applyBorder="1"/>
    <xf numFmtId="0" fontId="18" fillId="0" borderId="13" xfId="0" applyFont="1" applyBorder="1"/>
    <xf numFmtId="0" fontId="18" fillId="0" borderId="10" xfId="0" applyFont="1" applyBorder="1"/>
    <xf numFmtId="0" fontId="24" fillId="0" borderId="0" xfId="0" applyFont="1" applyAlignment="1"/>
    <xf numFmtId="43" fontId="20" fillId="0" borderId="11" xfId="0" applyNumberFormat="1" applyFont="1" applyBorder="1" applyAlignment="1"/>
    <xf numFmtId="43" fontId="18" fillId="0" borderId="11" xfId="28" applyNumberFormat="1" applyFont="1" applyBorder="1"/>
    <xf numFmtId="43" fontId="20" fillId="0" borderId="13" xfId="28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43" fontId="20" fillId="0" borderId="13" xfId="28" applyNumberFormat="1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19" fillId="0" borderId="15" xfId="0" applyFont="1" applyBorder="1"/>
    <xf numFmtId="0" fontId="20" fillId="0" borderId="20" xfId="0" applyFont="1" applyBorder="1"/>
    <xf numFmtId="0" fontId="20" fillId="0" borderId="20" xfId="0" applyFont="1" applyBorder="1" applyAlignment="1"/>
    <xf numFmtId="0" fontId="19" fillId="0" borderId="14" xfId="0" applyFont="1" applyBorder="1"/>
    <xf numFmtId="0" fontId="20" fillId="0" borderId="16" xfId="0" applyFont="1" applyBorder="1" applyAlignment="1"/>
    <xf numFmtId="43" fontId="23" fillId="0" borderId="17" xfId="28" applyFont="1" applyBorder="1" applyAlignment="1">
      <alignment horizontal="left" vertical="center"/>
    </xf>
    <xf numFmtId="164" fontId="20" fillId="0" borderId="12" xfId="28" applyNumberFormat="1" applyFont="1" applyBorder="1" applyAlignment="1">
      <alignment horizontal="center"/>
    </xf>
    <xf numFmtId="43" fontId="22" fillId="0" borderId="12" xfId="28" applyFont="1" applyBorder="1" applyAlignment="1">
      <alignment horizontal="center" vertical="center"/>
    </xf>
    <xf numFmtId="43" fontId="22" fillId="0" borderId="17" xfId="28" applyFont="1" applyBorder="1" applyAlignment="1">
      <alignment horizontal="center" vertical="center"/>
    </xf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43"/>
    <xf numFmtId="0" fontId="20" fillId="0" borderId="11" xfId="0" applyFont="1" applyBorder="1" applyAlignment="1">
      <alignment horizontal="right" vertical="top"/>
    </xf>
    <xf numFmtId="164" fontId="20" fillId="0" borderId="11" xfId="28" applyNumberFormat="1" applyFont="1" applyBorder="1" applyAlignment="1">
      <alignment horizontal="right" vertical="top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4"/>
    <cellStyle name="Comma[0]_Sheet1" xfId="45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114</xdr:row>
      <xdr:rowOff>0</xdr:rowOff>
    </xdr:from>
    <xdr:to>
      <xdr:col>19</xdr:col>
      <xdr:colOff>133350</xdr:colOff>
      <xdr:row>150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717000"/>
          <a:ext cx="10496550" cy="6858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17</xdr:col>
      <xdr:colOff>457200</xdr:colOff>
      <xdr:row>36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190500"/>
          <a:ext cx="9601200" cy="670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17</xdr:col>
      <xdr:colOff>457200</xdr:colOff>
      <xdr:row>72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7048500"/>
          <a:ext cx="9601200" cy="670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Q73"/>
    </sheetView>
  </sheetViews>
  <sheetFormatPr defaultRowHeight="15"/>
  <cols>
    <col min="1" max="16384" width="9.140625" style="70"/>
  </cols>
  <sheetData/>
  <pageMargins left="0.70866141732283472" right="0.70866141732283472" top="0.62992125984251968" bottom="0.70866141732283472" header="0.31496062992125984" footer="0.31496062992125984"/>
  <pageSetup paperSize="9" scale="6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0"/>
  <sheetViews>
    <sheetView tabSelected="1" zoomScale="70" zoomScaleNormal="70" workbookViewId="0">
      <selection activeCell="B23" sqref="B23"/>
    </sheetView>
  </sheetViews>
  <sheetFormatPr defaultRowHeight="12"/>
  <cols>
    <col min="1" max="1" width="4.5703125" style="1" customWidth="1"/>
    <col min="2" max="2" width="20" style="1" customWidth="1"/>
    <col min="3" max="3" width="25" style="1" customWidth="1"/>
    <col min="4" max="4" width="10" style="67" customWidth="1"/>
    <col min="5" max="5" width="8.5703125" style="1" customWidth="1"/>
    <col min="6" max="6" width="11" style="1" customWidth="1"/>
    <col min="7" max="7" width="16.42578125" style="1" customWidth="1"/>
    <col min="8" max="8" width="18.8554687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3" ht="33.75">
      <c r="A2" s="5"/>
      <c r="B2" s="73" t="s">
        <v>21</v>
      </c>
      <c r="C2" s="73"/>
      <c r="D2" s="73"/>
      <c r="E2" s="73"/>
      <c r="F2" s="73"/>
      <c r="G2" s="73"/>
      <c r="H2" s="73"/>
      <c r="I2" s="73"/>
    </row>
    <row r="3" spans="1:13" ht="24.75" customHeight="1">
      <c r="A3" s="5"/>
      <c r="B3" s="74" t="s">
        <v>31</v>
      </c>
      <c r="C3" s="74"/>
      <c r="D3" s="74"/>
      <c r="E3" s="74"/>
      <c r="F3" s="74"/>
      <c r="G3" s="74"/>
      <c r="H3" s="74"/>
      <c r="I3" s="74"/>
    </row>
    <row r="4" spans="1:13" ht="26.25">
      <c r="A4" s="47"/>
      <c r="B4" s="75" t="s">
        <v>35</v>
      </c>
      <c r="C4" s="75"/>
      <c r="D4" s="75"/>
      <c r="E4" s="75"/>
      <c r="F4" s="75"/>
      <c r="G4" s="75"/>
      <c r="H4" s="75"/>
      <c r="I4" s="75"/>
    </row>
    <row r="5" spans="1:13" ht="15.75">
      <c r="A5" s="69"/>
      <c r="B5" s="69"/>
      <c r="C5" s="69"/>
      <c r="D5" s="69"/>
      <c r="E5" s="69"/>
      <c r="F5" s="69"/>
      <c r="G5" s="69"/>
      <c r="H5" s="69"/>
      <c r="I5" s="69"/>
    </row>
    <row r="6" spans="1:13" ht="15.75">
      <c r="A6" s="76" t="s">
        <v>0</v>
      </c>
      <c r="B6" s="78" t="s">
        <v>1</v>
      </c>
      <c r="C6" s="79"/>
      <c r="D6" s="76" t="s">
        <v>2</v>
      </c>
      <c r="E6" s="76" t="s">
        <v>3</v>
      </c>
      <c r="F6" s="76" t="s">
        <v>4</v>
      </c>
      <c r="G6" s="6" t="s">
        <v>5</v>
      </c>
      <c r="H6" s="6" t="s">
        <v>6</v>
      </c>
      <c r="I6" s="6" t="s">
        <v>7</v>
      </c>
    </row>
    <row r="7" spans="1:13" ht="15.75">
      <c r="A7" s="77"/>
      <c r="B7" s="80"/>
      <c r="C7" s="81"/>
      <c r="D7" s="77"/>
      <c r="E7" s="77"/>
      <c r="F7" s="77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61" t="s">
        <v>23</v>
      </c>
      <c r="C8" s="58"/>
      <c r="D8" s="50"/>
      <c r="E8" s="8"/>
      <c r="F8" s="8"/>
      <c r="G8" s="8"/>
      <c r="H8" s="9"/>
      <c r="I8" s="10"/>
    </row>
    <row r="9" spans="1:13" s="57" customFormat="1" ht="69" customHeight="1">
      <c r="A9" s="53">
        <v>1</v>
      </c>
      <c r="B9" s="82" t="s">
        <v>28</v>
      </c>
      <c r="C9" s="83"/>
      <c r="D9" s="54">
        <v>1</v>
      </c>
      <c r="E9" s="53" t="s">
        <v>22</v>
      </c>
      <c r="F9" s="53" t="s">
        <v>10</v>
      </c>
      <c r="G9" s="55">
        <v>17182000</v>
      </c>
      <c r="H9" s="55">
        <f>+G9*D9</f>
        <v>17182000</v>
      </c>
      <c r="I9" s="56"/>
      <c r="M9" s="57">
        <f>280000/6</f>
        <v>46666.666666666664</v>
      </c>
    </row>
    <row r="10" spans="1:13" ht="15.75">
      <c r="A10" s="53">
        <f>+A9+1</f>
        <v>2</v>
      </c>
      <c r="B10" s="42" t="s">
        <v>29</v>
      </c>
      <c r="C10" s="59"/>
      <c r="D10" s="11">
        <v>1</v>
      </c>
      <c r="E10" s="12" t="s">
        <v>22</v>
      </c>
      <c r="F10" s="12" t="s">
        <v>10</v>
      </c>
      <c r="G10" s="21">
        <v>200000</v>
      </c>
      <c r="H10" s="21">
        <f t="shared" ref="H10" si="0">+G10*D10</f>
        <v>200000</v>
      </c>
      <c r="I10" s="48"/>
      <c r="K10" s="1">
        <f>24*3*2</f>
        <v>144</v>
      </c>
    </row>
    <row r="11" spans="1:13" s="57" customFormat="1" ht="19.5" customHeight="1">
      <c r="A11" s="53">
        <f t="shared" ref="A11:A12" si="1">+A10+1</f>
        <v>3</v>
      </c>
      <c r="B11" s="82" t="s">
        <v>37</v>
      </c>
      <c r="C11" s="83"/>
      <c r="D11" s="54">
        <v>1</v>
      </c>
      <c r="E11" s="53" t="s">
        <v>36</v>
      </c>
      <c r="F11" s="53" t="s">
        <v>10</v>
      </c>
      <c r="G11" s="55">
        <v>250000</v>
      </c>
      <c r="H11" s="55">
        <f>G11*D11</f>
        <v>250000</v>
      </c>
      <c r="I11" s="56"/>
    </row>
    <row r="12" spans="1:13" s="57" customFormat="1" ht="36.75" customHeight="1">
      <c r="A12" s="53">
        <f t="shared" si="1"/>
        <v>4</v>
      </c>
      <c r="B12" s="82" t="s">
        <v>33</v>
      </c>
      <c r="C12" s="83"/>
      <c r="D12" s="54">
        <v>1</v>
      </c>
      <c r="E12" s="53" t="s">
        <v>32</v>
      </c>
      <c r="F12" s="53" t="s">
        <v>10</v>
      </c>
      <c r="G12" s="55">
        <v>265000</v>
      </c>
      <c r="H12" s="55">
        <f>G12*D12</f>
        <v>265000</v>
      </c>
      <c r="I12" s="56"/>
    </row>
    <row r="13" spans="1:13" s="57" customFormat="1" ht="18" customHeight="1">
      <c r="A13" s="53">
        <f t="shared" ref="A13" si="2">+A12+1</f>
        <v>5</v>
      </c>
      <c r="B13" s="82" t="s">
        <v>34</v>
      </c>
      <c r="C13" s="83"/>
      <c r="D13" s="54">
        <v>1</v>
      </c>
      <c r="E13" s="53" t="s">
        <v>20</v>
      </c>
      <c r="F13" s="53" t="s">
        <v>10</v>
      </c>
      <c r="G13" s="55">
        <v>200000</v>
      </c>
      <c r="H13" s="55">
        <f t="shared" ref="H13" si="3">+G13*D13</f>
        <v>200000</v>
      </c>
      <c r="I13" s="56"/>
      <c r="K13" s="57">
        <f>24*3*2</f>
        <v>144</v>
      </c>
    </row>
    <row r="14" spans="1:13" s="57" customFormat="1" ht="18" customHeight="1">
      <c r="A14" s="12"/>
      <c r="B14" s="82"/>
      <c r="C14" s="83"/>
      <c r="D14" s="54"/>
      <c r="E14" s="53"/>
      <c r="F14" s="53"/>
      <c r="G14" s="55"/>
      <c r="H14" s="55"/>
      <c r="I14" s="56"/>
    </row>
    <row r="15" spans="1:13" ht="15.75">
      <c r="A15" s="39"/>
      <c r="B15" s="42"/>
      <c r="C15" s="59"/>
      <c r="D15" s="14"/>
      <c r="E15" s="12"/>
      <c r="F15" s="12"/>
      <c r="G15" s="13"/>
      <c r="H15" s="40"/>
      <c r="I15" s="41">
        <f>SUM(H9:H15)</f>
        <v>18097000</v>
      </c>
    </row>
    <row r="16" spans="1:13" ht="15.75">
      <c r="A16" s="18" t="s">
        <v>11</v>
      </c>
      <c r="B16" s="61" t="s">
        <v>12</v>
      </c>
      <c r="C16" s="58"/>
      <c r="D16" s="50"/>
      <c r="E16" s="51"/>
      <c r="F16" s="51"/>
      <c r="G16" s="52"/>
      <c r="H16" s="13"/>
      <c r="I16" s="49"/>
      <c r="K16" s="1">
        <f>21*3*2</f>
        <v>126</v>
      </c>
    </row>
    <row r="17" spans="1:9" s="57" customFormat="1" ht="57" customHeight="1">
      <c r="A17" s="71">
        <v>1</v>
      </c>
      <c r="B17" s="82" t="s">
        <v>30</v>
      </c>
      <c r="C17" s="83"/>
      <c r="D17" s="54">
        <v>1</v>
      </c>
      <c r="E17" s="53" t="s">
        <v>20</v>
      </c>
      <c r="F17" s="53" t="s">
        <v>20</v>
      </c>
      <c r="G17" s="72">
        <v>1500000</v>
      </c>
      <c r="H17" s="72">
        <f>G17*D17</f>
        <v>1500000</v>
      </c>
      <c r="I17" s="56"/>
    </row>
    <row r="18" spans="1:9" ht="15.75">
      <c r="A18" s="20"/>
      <c r="B18" s="62"/>
      <c r="C18" s="60"/>
      <c r="D18" s="21"/>
      <c r="E18" s="12"/>
      <c r="F18" s="12"/>
      <c r="G18" s="19"/>
      <c r="H18" s="19"/>
      <c r="I18" s="34">
        <f>SUM(H17:H17)</f>
        <v>1500000</v>
      </c>
    </row>
    <row r="19" spans="1:9" ht="15.75">
      <c r="A19" s="22"/>
      <c r="B19" s="15"/>
      <c r="C19" s="15"/>
      <c r="D19" s="64"/>
      <c r="E19" s="23"/>
      <c r="F19" s="36"/>
      <c r="G19" s="36" t="s">
        <v>13</v>
      </c>
      <c r="H19" s="38"/>
      <c r="I19" s="35">
        <f>I15+I18</f>
        <v>19597000</v>
      </c>
    </row>
    <row r="20" spans="1:9" ht="15.75">
      <c r="A20" s="24"/>
      <c r="B20" s="25"/>
      <c r="C20" s="25"/>
      <c r="D20" s="16"/>
      <c r="E20" s="16"/>
      <c r="F20" s="17"/>
      <c r="G20" s="37"/>
      <c r="H20" s="26"/>
      <c r="I20" s="44"/>
    </row>
    <row r="21" spans="1:9" ht="15.75">
      <c r="A21" s="27"/>
      <c r="B21" s="28" t="s">
        <v>24</v>
      </c>
      <c r="C21" s="28"/>
      <c r="D21" s="65"/>
      <c r="E21" s="28"/>
      <c r="F21" s="28"/>
      <c r="G21" s="29"/>
      <c r="H21" s="45" t="s">
        <v>14</v>
      </c>
      <c r="I21" s="9">
        <f>I19</f>
        <v>19597000</v>
      </c>
    </row>
    <row r="22" spans="1:9" ht="15.75">
      <c r="A22" s="30"/>
      <c r="B22" s="63" t="s">
        <v>41</v>
      </c>
      <c r="C22" s="31"/>
      <c r="D22" s="66"/>
      <c r="E22" s="32"/>
      <c r="F22" s="32"/>
      <c r="G22" s="33"/>
      <c r="H22" s="46" t="s">
        <v>15</v>
      </c>
      <c r="I22" s="34">
        <f>ROUND(I21,-3)</f>
        <v>19597000</v>
      </c>
    </row>
    <row r="23" spans="1:9" ht="15.75">
      <c r="A23" s="2"/>
      <c r="B23" s="2"/>
      <c r="C23" s="2"/>
      <c r="D23" s="43"/>
      <c r="E23" s="2"/>
      <c r="F23" s="2"/>
      <c r="G23" s="2"/>
      <c r="H23" s="2"/>
      <c r="I23" s="3"/>
    </row>
    <row r="24" spans="1:9" ht="15.75">
      <c r="A24" s="4"/>
      <c r="B24" s="4"/>
      <c r="C24" s="4"/>
      <c r="D24" s="68"/>
      <c r="E24" s="4"/>
      <c r="F24" s="4"/>
      <c r="G24" s="4"/>
      <c r="H24" s="84" t="s">
        <v>40</v>
      </c>
      <c r="I24" s="84"/>
    </row>
    <row r="25" spans="1:9" ht="15.75">
      <c r="A25" s="84" t="s">
        <v>16</v>
      </c>
      <c r="B25" s="84"/>
      <c r="C25" s="84"/>
      <c r="D25" s="84" t="s">
        <v>17</v>
      </c>
      <c r="E25" s="84"/>
      <c r="F25" s="84"/>
      <c r="G25" s="4"/>
      <c r="H25" s="84" t="s">
        <v>18</v>
      </c>
      <c r="I25" s="84"/>
    </row>
    <row r="26" spans="1:9" ht="15.75">
      <c r="A26" s="4"/>
      <c r="B26" s="4"/>
      <c r="C26" s="4"/>
      <c r="D26" s="68"/>
      <c r="E26" s="4"/>
      <c r="F26" s="4"/>
      <c r="G26" s="4"/>
      <c r="H26" s="4"/>
      <c r="I26" s="4"/>
    </row>
    <row r="27" spans="1:9" ht="15.75">
      <c r="A27" s="4"/>
      <c r="B27" s="4"/>
      <c r="C27" s="4"/>
      <c r="D27" s="68"/>
      <c r="E27" s="4"/>
      <c r="F27" s="4"/>
      <c r="G27" s="4"/>
      <c r="H27" s="4"/>
      <c r="I27" s="4"/>
    </row>
    <row r="28" spans="1:9" ht="15.75">
      <c r="A28" s="4"/>
      <c r="B28" s="4"/>
      <c r="C28" s="4"/>
      <c r="D28" s="68"/>
      <c r="E28" s="4"/>
      <c r="F28" s="4"/>
      <c r="G28" s="4"/>
      <c r="H28" s="4"/>
      <c r="I28" s="4"/>
    </row>
    <row r="29" spans="1:9" ht="15.75">
      <c r="A29" s="85" t="s">
        <v>26</v>
      </c>
      <c r="B29" s="85"/>
      <c r="C29" s="85"/>
      <c r="D29" s="85" t="s">
        <v>38</v>
      </c>
      <c r="E29" s="85"/>
      <c r="F29" s="85"/>
      <c r="G29" s="4"/>
      <c r="H29" s="85" t="s">
        <v>27</v>
      </c>
      <c r="I29" s="85"/>
    </row>
    <row r="30" spans="1:9" ht="15.75">
      <c r="A30" s="84" t="s">
        <v>25</v>
      </c>
      <c r="B30" s="84"/>
      <c r="C30" s="84"/>
      <c r="D30" s="84" t="s">
        <v>39</v>
      </c>
      <c r="E30" s="84"/>
      <c r="F30" s="84"/>
      <c r="G30" s="4"/>
      <c r="H30" s="84" t="s">
        <v>19</v>
      </c>
      <c r="I30" s="84"/>
    </row>
  </sheetData>
  <mergeCells count="23">
    <mergeCell ref="A29:C29"/>
    <mergeCell ref="D29:F29"/>
    <mergeCell ref="H29:I29"/>
    <mergeCell ref="A30:C30"/>
    <mergeCell ref="D30:F30"/>
    <mergeCell ref="H30:I30"/>
    <mergeCell ref="B9:C9"/>
    <mergeCell ref="B12:C12"/>
    <mergeCell ref="H24:I24"/>
    <mergeCell ref="A25:C25"/>
    <mergeCell ref="D25:F25"/>
    <mergeCell ref="H25:I25"/>
    <mergeCell ref="B13:C14"/>
    <mergeCell ref="B17:C17"/>
    <mergeCell ref="B11:C11"/>
    <mergeCell ref="B2:I2"/>
    <mergeCell ref="B3:I3"/>
    <mergeCell ref="B4:I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2018-12-05T05:26:25Z</cp:lastPrinted>
  <dcterms:created xsi:type="dcterms:W3CDTF">2012-03-21T04:38:16Z</dcterms:created>
  <dcterms:modified xsi:type="dcterms:W3CDTF">2018-12-05T05:36:29Z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