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2018'!$A$2:$I$33</definedName>
  </definedNames>
  <calcPr calcId="125725"/>
</workbook>
</file>

<file path=xl/calcChain.xml><?xml version="1.0" encoding="utf-8"?>
<calcChain xmlns="http://schemas.openxmlformats.org/spreadsheetml/2006/main">
  <c r="R12" i="8"/>
  <c r="D12"/>
  <c r="D10"/>
  <c r="D9"/>
  <c r="D11"/>
  <c r="H11" s="1"/>
  <c r="L10"/>
  <c r="L12" s="1"/>
  <c r="L13" s="1"/>
  <c r="D13" l="1"/>
  <c r="D19"/>
  <c r="N22"/>
  <c r="H19" l="1"/>
  <c r="H10" l="1"/>
  <c r="A10"/>
  <c r="A12" l="1"/>
  <c r="A13" s="1"/>
  <c r="A14" s="1"/>
  <c r="A11"/>
  <c r="H18"/>
  <c r="I20" s="1"/>
  <c r="K16"/>
  <c r="H14"/>
  <c r="H13"/>
  <c r="H12"/>
  <c r="M9"/>
  <c r="H9"/>
  <c r="I15" l="1"/>
  <c r="I21" s="1"/>
  <c r="I23" s="1"/>
  <c r="I24" s="1"/>
</calcChain>
</file>

<file path=xl/sharedStrings.xml><?xml version="1.0" encoding="utf-8"?>
<sst xmlns="http://schemas.openxmlformats.org/spreadsheetml/2006/main" count="66" uniqueCount="55">
  <si>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</si>
  <si>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</si>
  <si>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</si>
  <si>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</si>
  <si>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</si>
  <si>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</si>
  <si>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</si>
  <si>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</si>
  <si>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</si>
  <si>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</si>
  <si>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</si>
  <si>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</si>
  <si>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</si>
  <si>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</si>
  <si>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</si>
  <si>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</si>
  <si>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</si>
  <si>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</si>
  <si>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</si>
  <si>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</si>
  <si>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</si>
  <si>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</si>
  <si>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</si>
  <si>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</si>
  <si>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</si>
  <si>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</si>
  <si>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kaleng</t>
  </si>
  <si>
    <t>Tukang</t>
  </si>
  <si>
    <t>hari</t>
  </si>
  <si>
    <t>tabel</t>
  </si>
  <si>
    <t>kg</t>
  </si>
  <si>
    <t>buah</t>
  </si>
  <si>
    <t>3db</t>
  </si>
  <si>
    <t>set</t>
  </si>
  <si>
    <t>PENGECATAN LANTAI RUANG POMPA</t>
  </si>
  <si>
    <t>Kuas roll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</si>
  <si>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</si>
  <si>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</si>
  <si>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</si>
  <si>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</si>
  <si>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</si>
  <si>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</si>
  <si>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</si>
  <si>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</si>
  <si>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</si>
  <si>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</si>
  <si>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</si>
  <si>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</si>
  <si>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Muhri Fepri Iswanto</t>
  </si>
  <si>
    <t>Kadiv. Transmisi Distribusi</t>
  </si>
  <si>
    <t xml:space="preserve">Cat lantai Sportskote - Nippon Paint @ 5kg (light blue)
- Padang Bulan  .. 12 klg
- Sejarah .. 7 klg
</t>
  </si>
  <si>
    <t>LOKASI: BOOSTER PADANG BULAN DAN SEJARAH</t>
  </si>
  <si>
    <t>Medan,     September 2019</t>
  </si>
  <si>
    <t>Tujuh juta sembilan ratus dua puluh empat ribu Rupiah</t>
  </si>
  <si>
    <t>Padang Bulan : 5 hari, Sejarah : 4 hari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</si>
</sst>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5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0"/>
  </cellStyleXfs>
  <cellXfs count="88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7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20" fillId="0" borderId="19" xfId="0" applyFont="1" applyBorder="1"/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5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43" fontId="29" fillId="0" borderId="0" xfId="28" applyFont="1"/>
    <xf numFmtId="43" fontId="29" fillId="0" borderId="0" xfId="28" applyFont="1" applyAlignment="1">
      <alignment vertical="top"/>
    </xf>
    <xf numFmtId="0" fontId="19" fillId="0" borderId="20" xfId="0" applyFont="1" applyBorder="1"/>
    <xf numFmtId="0" fontId="22" fillId="0" borderId="19" xfId="0" applyFont="1" applyBorder="1"/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28189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R32"/>
  <sheetViews>
    <sheetView tabSelected="1" zoomScale="70" zoomScaleNormal="70" workbookViewId="0">
      <selection activeCell="B18" sqref="B18:C18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8" ht="33.75">
      <c r="A2" s="5"/>
      <c r="B2" s="77" t="s">
        <v>20</v>
      </c>
      <c r="C2" s="77"/>
      <c r="D2" s="77"/>
      <c r="E2" s="77"/>
      <c r="F2" s="77"/>
      <c r="G2" s="77"/>
      <c r="H2" s="77"/>
      <c r="I2" s="77"/>
    </row>
    <row r="3" spans="1:18" ht="24.75" customHeight="1">
      <c r="A3" s="5"/>
      <c r="B3" s="78" t="s">
        <v>34</v>
      </c>
      <c r="C3" s="78"/>
      <c r="D3" s="78"/>
      <c r="E3" s="78"/>
      <c r="F3" s="78"/>
      <c r="G3" s="78"/>
      <c r="H3" s="78"/>
      <c r="I3" s="78"/>
    </row>
    <row r="4" spans="1:18" ht="26.25">
      <c r="A4" s="46"/>
      <c r="B4" s="79" t="s">
        <v>51</v>
      </c>
      <c r="C4" s="79"/>
      <c r="D4" s="79"/>
      <c r="E4" s="79"/>
      <c r="F4" s="79"/>
      <c r="G4" s="79"/>
      <c r="H4" s="79"/>
      <c r="I4" s="79"/>
    </row>
    <row r="5" spans="1:18" ht="15.75">
      <c r="A5" s="67"/>
      <c r="B5" s="67"/>
      <c r="C5" s="67"/>
      <c r="D5" s="67"/>
      <c r="E5" s="67"/>
      <c r="F5" s="67"/>
      <c r="G5" s="67"/>
      <c r="H5" s="67"/>
      <c r="I5" s="67"/>
    </row>
    <row r="6" spans="1:18" ht="15.75">
      <c r="A6" s="80" t="s">
        <v>0</v>
      </c>
      <c r="B6" s="82" t="s">
        <v>1</v>
      </c>
      <c r="C6" s="83"/>
      <c r="D6" s="80" t="s">
        <v>2</v>
      </c>
      <c r="E6" s="80" t="s">
        <v>3</v>
      </c>
      <c r="F6" s="80" t="s">
        <v>4</v>
      </c>
      <c r="G6" s="6" t="s">
        <v>5</v>
      </c>
      <c r="H6" s="6" t="s">
        <v>6</v>
      </c>
      <c r="I6" s="6" t="s">
        <v>7</v>
      </c>
    </row>
    <row r="7" spans="1:18" ht="15.75">
      <c r="A7" s="81"/>
      <c r="B7" s="84"/>
      <c r="C7" s="85"/>
      <c r="D7" s="81"/>
      <c r="E7" s="81"/>
      <c r="F7" s="81"/>
      <c r="G7" s="7" t="s">
        <v>8</v>
      </c>
      <c r="H7" s="7" t="s">
        <v>8</v>
      </c>
      <c r="I7" s="7" t="s">
        <v>8</v>
      </c>
    </row>
    <row r="8" spans="1:18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36</v>
      </c>
    </row>
    <row r="9" spans="1:18" s="55" customFormat="1" ht="20.25" customHeight="1">
      <c r="A9" s="51">
        <v>1</v>
      </c>
      <c r="B9" s="75" t="s">
        <v>44</v>
      </c>
      <c r="C9" s="76"/>
      <c r="D9" s="52">
        <f>2*2</f>
        <v>4</v>
      </c>
      <c r="E9" s="51" t="s">
        <v>31</v>
      </c>
      <c r="F9" s="51" t="s">
        <v>10</v>
      </c>
      <c r="G9" s="53">
        <v>25000</v>
      </c>
      <c r="H9" s="53">
        <f>+G9*D9</f>
        <v>100000</v>
      </c>
      <c r="I9" s="54"/>
      <c r="K9" s="72" t="s">
        <v>37</v>
      </c>
      <c r="L9" s="72">
        <v>12.1</v>
      </c>
      <c r="M9" s="72">
        <f>280000/6</f>
        <v>46666.666666666664</v>
      </c>
    </row>
    <row r="10" spans="1:18" s="55" customFormat="1" ht="20.25" customHeight="1">
      <c r="A10" s="51">
        <f>+A9+1</f>
        <v>2</v>
      </c>
      <c r="B10" s="75" t="s">
        <v>35</v>
      </c>
      <c r="C10" s="76"/>
      <c r="D10" s="52">
        <f>+D9</f>
        <v>4</v>
      </c>
      <c r="E10" s="51" t="s">
        <v>33</v>
      </c>
      <c r="F10" s="51" t="s">
        <v>10</v>
      </c>
      <c r="G10" s="53">
        <v>155000</v>
      </c>
      <c r="H10" s="53">
        <f>+G10*D10</f>
        <v>620000</v>
      </c>
      <c r="I10" s="54"/>
      <c r="K10" s="72" t="s">
        <v>38</v>
      </c>
      <c r="L10" s="72">
        <f>0.25*3.14*L9*L9</f>
        <v>114.93185</v>
      </c>
      <c r="M10" s="72"/>
    </row>
    <row r="11" spans="1:18" s="55" customFormat="1" ht="20.25" customHeight="1">
      <c r="A11" s="51">
        <f>+A10+1</f>
        <v>3</v>
      </c>
      <c r="B11" s="75" t="s">
        <v>46</v>
      </c>
      <c r="C11" s="76"/>
      <c r="D11" s="52">
        <f>+D9</f>
        <v>4</v>
      </c>
      <c r="E11" s="51" t="s">
        <v>40</v>
      </c>
      <c r="F11" s="51" t="s">
        <v>10</v>
      </c>
      <c r="G11" s="53">
        <v>6000</v>
      </c>
      <c r="H11" s="53">
        <f>+G11*D11</f>
        <v>24000</v>
      </c>
      <c r="I11" s="54"/>
      <c r="K11" s="72"/>
      <c r="L11" s="72"/>
      <c r="M11" s="72"/>
    </row>
    <row r="12" spans="1:18" s="55" customFormat="1" ht="69" customHeight="1">
      <c r="A12" s="51">
        <f>+A10+1</f>
        <v>3</v>
      </c>
      <c r="B12" s="75" t="s">
        <v>50</v>
      </c>
      <c r="C12" s="76"/>
      <c r="D12" s="52">
        <f>12+7</f>
        <v>19</v>
      </c>
      <c r="E12" s="51" t="s">
        <v>26</v>
      </c>
      <c r="F12" s="51" t="s">
        <v>10</v>
      </c>
      <c r="G12" s="53">
        <v>275000</v>
      </c>
      <c r="H12" s="53">
        <f t="shared" ref="H12" si="0">+G12*D12</f>
        <v>5225000</v>
      </c>
      <c r="I12" s="54"/>
      <c r="K12" s="72" t="s">
        <v>39</v>
      </c>
      <c r="L12" s="72">
        <f>+L10/1.5</f>
        <v>76.621233333333336</v>
      </c>
      <c r="M12" s="72" t="s">
        <v>30</v>
      </c>
      <c r="R12" s="55">
        <f>4*200*2</f>
        <v>1600</v>
      </c>
    </row>
    <row r="13" spans="1:18" s="55" customFormat="1" ht="20.25" customHeight="1">
      <c r="A13" s="51">
        <f t="shared" ref="A13:A14" si="1">+A12+1</f>
        <v>4</v>
      </c>
      <c r="B13" s="75" t="s">
        <v>41</v>
      </c>
      <c r="C13" s="76"/>
      <c r="D13" s="52">
        <f>+D9</f>
        <v>4</v>
      </c>
      <c r="E13" s="51" t="s">
        <v>40</v>
      </c>
      <c r="F13" s="51" t="s">
        <v>10</v>
      </c>
      <c r="G13" s="53">
        <v>25000</v>
      </c>
      <c r="H13" s="53">
        <f>G13*D13</f>
        <v>100000</v>
      </c>
      <c r="I13" s="54"/>
      <c r="K13" s="72" t="s">
        <v>47</v>
      </c>
      <c r="L13" s="72">
        <f>+L12/5</f>
        <v>15.324246666666667</v>
      </c>
      <c r="M13" s="72" t="s">
        <v>26</v>
      </c>
    </row>
    <row r="14" spans="1:18" s="55" customFormat="1" ht="20.25" customHeight="1">
      <c r="A14" s="51">
        <f t="shared" si="1"/>
        <v>5</v>
      </c>
      <c r="B14" s="75" t="s">
        <v>42</v>
      </c>
      <c r="C14" s="76"/>
      <c r="D14" s="52">
        <v>2</v>
      </c>
      <c r="E14" s="51" t="s">
        <v>43</v>
      </c>
      <c r="F14" s="51" t="s">
        <v>10</v>
      </c>
      <c r="G14" s="53">
        <v>25000</v>
      </c>
      <c r="H14" s="53">
        <f t="shared" ref="H14" si="2">+G14*D14</f>
        <v>50000</v>
      </c>
      <c r="I14" s="54"/>
      <c r="K14" s="72"/>
      <c r="L14" s="72"/>
      <c r="M14" s="72"/>
    </row>
    <row r="15" spans="1:18" ht="15.75">
      <c r="A15" s="38"/>
      <c r="B15" s="41"/>
      <c r="C15" s="57"/>
      <c r="D15" s="13"/>
      <c r="E15" s="11"/>
      <c r="F15" s="11"/>
      <c r="G15" s="12"/>
      <c r="H15" s="39"/>
      <c r="I15" s="40">
        <f>SUM(H9:H15)</f>
        <v>6119000</v>
      </c>
    </row>
    <row r="16" spans="1:18" ht="15.75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1">
        <f>21*3*2</f>
        <v>126</v>
      </c>
    </row>
    <row r="17" spans="1:14" ht="15.75">
      <c r="A17" s="17"/>
      <c r="B17" s="74" t="s">
        <v>54</v>
      </c>
      <c r="C17" s="73"/>
      <c r="D17" s="13"/>
      <c r="E17" s="11"/>
      <c r="F17" s="11"/>
      <c r="G17" s="12"/>
      <c r="H17" s="12"/>
      <c r="I17" s="47"/>
    </row>
    <row r="18" spans="1:14" s="55" customFormat="1" ht="18.75" customHeight="1">
      <c r="A18" s="69">
        <v>1</v>
      </c>
      <c r="B18" s="75" t="s">
        <v>27</v>
      </c>
      <c r="C18" s="76"/>
      <c r="D18" s="52">
        <v>9</v>
      </c>
      <c r="E18" s="51" t="s">
        <v>28</v>
      </c>
      <c r="F18" s="51" t="s">
        <v>29</v>
      </c>
      <c r="G18" s="70">
        <v>104545</v>
      </c>
      <c r="H18" s="70">
        <f>G18*D18</f>
        <v>940905</v>
      </c>
      <c r="I18" s="54"/>
      <c r="K18" s="72"/>
      <c r="L18" s="72"/>
      <c r="M18" s="72"/>
    </row>
    <row r="19" spans="1:14" s="55" customFormat="1" ht="18.75" customHeight="1">
      <c r="A19" s="69">
        <v>1</v>
      </c>
      <c r="B19" s="75" t="s">
        <v>45</v>
      </c>
      <c r="C19" s="76"/>
      <c r="D19" s="52">
        <f>+D18</f>
        <v>9</v>
      </c>
      <c r="E19" s="51" t="s">
        <v>28</v>
      </c>
      <c r="F19" s="51" t="s">
        <v>29</v>
      </c>
      <c r="G19" s="70">
        <v>96000</v>
      </c>
      <c r="H19" s="70">
        <f>G19*D19</f>
        <v>864000</v>
      </c>
      <c r="I19" s="54"/>
      <c r="K19" s="72"/>
      <c r="L19" s="72"/>
      <c r="M19" s="72"/>
    </row>
    <row r="20" spans="1:14" ht="15.75">
      <c r="A20" s="19"/>
      <c r="B20" s="60"/>
      <c r="C20" s="58"/>
      <c r="D20" s="20"/>
      <c r="E20" s="11"/>
      <c r="F20" s="11"/>
      <c r="G20" s="18"/>
      <c r="H20" s="18"/>
      <c r="I20" s="33">
        <f>SUM(H18:H19)</f>
        <v>1804905</v>
      </c>
      <c r="K20" s="71">
        <v>99</v>
      </c>
    </row>
    <row r="21" spans="1:14" ht="15.75">
      <c r="A21" s="21"/>
      <c r="B21" s="14"/>
      <c r="C21" s="14"/>
      <c r="D21" s="62"/>
      <c r="E21" s="22"/>
      <c r="F21" s="35"/>
      <c r="G21" s="35" t="s">
        <v>13</v>
      </c>
      <c r="H21" s="37"/>
      <c r="I21" s="34">
        <f>I15+I20</f>
        <v>7923905</v>
      </c>
    </row>
    <row r="22" spans="1:14" ht="15.75">
      <c r="A22" s="23"/>
      <c r="B22" s="24"/>
      <c r="C22" s="24"/>
      <c r="D22" s="15"/>
      <c r="E22" s="15"/>
      <c r="F22" s="16"/>
      <c r="G22" s="36"/>
      <c r="H22" s="25"/>
      <c r="I22" s="43"/>
      <c r="N22" s="1">
        <f>960+900+540</f>
        <v>2400</v>
      </c>
    </row>
    <row r="23" spans="1:14" ht="15.75">
      <c r="A23" s="26"/>
      <c r="B23" s="27" t="s">
        <v>22</v>
      </c>
      <c r="C23" s="27"/>
      <c r="D23" s="63"/>
      <c r="E23" s="27"/>
      <c r="F23" s="27"/>
      <c r="G23" s="28"/>
      <c r="H23" s="44" t="s">
        <v>14</v>
      </c>
      <c r="I23" s="9">
        <f>I21</f>
        <v>7923905</v>
      </c>
    </row>
    <row r="24" spans="1:14" ht="15.75">
      <c r="A24" s="29"/>
      <c r="B24" s="61" t="s">
        <v>53</v>
      </c>
      <c r="C24" s="30"/>
      <c r="D24" s="64"/>
      <c r="E24" s="31"/>
      <c r="F24" s="31"/>
      <c r="G24" s="32"/>
      <c r="H24" s="45" t="s">
        <v>15</v>
      </c>
      <c r="I24" s="33">
        <f>ROUND(I23,-3)</f>
        <v>7924000</v>
      </c>
    </row>
    <row r="25" spans="1:14" ht="15.75">
      <c r="A25" s="2"/>
      <c r="B25" s="2"/>
      <c r="C25" s="2"/>
      <c r="D25" s="42"/>
      <c r="E25" s="2"/>
      <c r="F25" s="2"/>
      <c r="G25" s="2"/>
      <c r="H25" s="2"/>
      <c r="I25" s="3"/>
    </row>
    <row r="26" spans="1:14" ht="15.75">
      <c r="A26" s="4"/>
      <c r="B26" s="4"/>
      <c r="C26" s="4"/>
      <c r="D26" s="66"/>
      <c r="E26" s="4"/>
      <c r="F26" s="4"/>
      <c r="G26" s="4"/>
      <c r="H26" s="86" t="s">
        <v>52</v>
      </c>
      <c r="I26" s="86"/>
    </row>
    <row r="27" spans="1:14" ht="15.75">
      <c r="A27" s="86" t="s">
        <v>16</v>
      </c>
      <c r="B27" s="86"/>
      <c r="C27" s="86"/>
      <c r="D27" s="86" t="s">
        <v>17</v>
      </c>
      <c r="E27" s="86"/>
      <c r="F27" s="86"/>
      <c r="G27" s="4"/>
      <c r="H27" s="86" t="s">
        <v>18</v>
      </c>
      <c r="I27" s="86"/>
    </row>
    <row r="28" spans="1:14" ht="15.75">
      <c r="A28" s="4"/>
      <c r="B28" s="4"/>
      <c r="C28" s="4"/>
      <c r="D28" s="66"/>
      <c r="E28" s="4"/>
      <c r="F28" s="4"/>
      <c r="G28" s="4"/>
      <c r="H28" s="4"/>
      <c r="I28" s="4"/>
    </row>
    <row r="29" spans="1:14" ht="15.75">
      <c r="A29" s="4"/>
      <c r="B29" s="4"/>
      <c r="C29" s="4"/>
      <c r="D29" s="66"/>
      <c r="E29" s="4"/>
      <c r="F29" s="4"/>
      <c r="G29" s="4"/>
      <c r="H29" s="4"/>
      <c r="I29" s="4"/>
    </row>
    <row r="30" spans="1:14" ht="15.75">
      <c r="A30" s="4"/>
      <c r="B30" s="4"/>
      <c r="C30" s="4"/>
      <c r="D30" s="66"/>
      <c r="E30" s="4"/>
      <c r="F30" s="4"/>
      <c r="G30" s="4"/>
      <c r="H30" s="4"/>
      <c r="I30" s="4"/>
    </row>
    <row r="31" spans="1:14" ht="15.75">
      <c r="A31" s="87" t="s">
        <v>24</v>
      </c>
      <c r="B31" s="87"/>
      <c r="C31" s="87"/>
      <c r="D31" s="87" t="s">
        <v>48</v>
      </c>
      <c r="E31" s="87"/>
      <c r="F31" s="87"/>
      <c r="G31" s="4"/>
      <c r="H31" s="87" t="s">
        <v>25</v>
      </c>
      <c r="I31" s="87"/>
    </row>
    <row r="32" spans="1:14" ht="15.75">
      <c r="A32" s="86" t="s">
        <v>23</v>
      </c>
      <c r="B32" s="86"/>
      <c r="C32" s="86"/>
      <c r="D32" s="86" t="s">
        <v>49</v>
      </c>
      <c r="E32" s="86"/>
      <c r="F32" s="86"/>
      <c r="G32" s="4"/>
      <c r="H32" s="86" t="s">
        <v>19</v>
      </c>
      <c r="I32" s="86"/>
    </row>
  </sheetData>
  <mergeCells count="26">
    <mergeCell ref="A31:C31"/>
    <mergeCell ref="D31:F31"/>
    <mergeCell ref="H31:I31"/>
    <mergeCell ref="A32:C32"/>
    <mergeCell ref="D32:F32"/>
    <mergeCell ref="H32:I32"/>
    <mergeCell ref="B13:C13"/>
    <mergeCell ref="H26:I26"/>
    <mergeCell ref="A27:C27"/>
    <mergeCell ref="D27:F27"/>
    <mergeCell ref="H27:I27"/>
    <mergeCell ref="B18:C18"/>
    <mergeCell ref="B14:C14"/>
    <mergeCell ref="B19:C19"/>
    <mergeCell ref="A6:A7"/>
    <mergeCell ref="B6:C7"/>
    <mergeCell ref="D6:D7"/>
    <mergeCell ref="E6:E7"/>
    <mergeCell ref="F6:F7"/>
    <mergeCell ref="B12:C12"/>
    <mergeCell ref="B11:C11"/>
    <mergeCell ref="B2:I2"/>
    <mergeCell ref="B3:I3"/>
    <mergeCell ref="B4:I4"/>
    <mergeCell ref="B9:C9"/>
    <mergeCell ref="B10:C10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32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2019-09-13T01:34:42Z</cp:lastPrinted>
  <dcterms:created xsi:type="dcterms:W3CDTF">2012-03-21T04:38:16Z</dcterms:created>
  <dcterms:modified xsi:type="dcterms:W3CDTF">2019-09-13T01:35:11Z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