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AE20" i="8"/>
  <c r="AD20"/>
  <c r="AC20"/>
  <c r="G9"/>
  <c r="H9" s="1"/>
  <c r="D11"/>
  <c r="H11" s="1"/>
  <c r="A11"/>
  <c r="A12" s="1"/>
  <c r="A13" s="1"/>
  <c r="D12"/>
  <c r="A10"/>
  <c r="H18"/>
  <c r="H17"/>
  <c r="AF20" l="1"/>
  <c r="I19"/>
  <c r="K15"/>
  <c r="K13"/>
  <c r="H13"/>
  <c r="H12"/>
  <c r="K10"/>
  <c r="H10"/>
  <c r="M9"/>
  <c r="AG20" l="1"/>
  <c r="I14"/>
  <c r="I20" s="1"/>
  <c r="I22" s="1"/>
  <c r="I23" s="1"/>
  <c r="AA20" s="1"/>
  <c r="AC21" l="1"/>
  <c r="AC22" s="1"/>
  <c r="AC23" s="1"/>
  <c r="AD21"/>
  <c r="AE21"/>
  <c r="AF21"/>
  <c r="AG21"/>
  <c r="AH20"/>
  <c r="AE22" l="1"/>
  <c r="AE23" s="1"/>
  <c r="AE24" s="1"/>
  <c r="AF22"/>
  <c r="AF23" s="1"/>
  <c r="AF24" s="1"/>
  <c r="AG22"/>
  <c r="AG23" s="1"/>
  <c r="AD22"/>
  <c r="AD23" s="1"/>
  <c r="AC24" s="1"/>
  <c r="AC26" s="1"/>
  <c r="AE25"/>
  <c r="AH21"/>
  <c r="AH22" s="1"/>
  <c r="AH23" s="1"/>
  <c r="AI20"/>
  <c r="AG24"/>
  <c r="AG25" l="1"/>
  <c r="AG26" s="1"/>
  <c r="AE26"/>
  <c r="AD25"/>
  <c r="AD24"/>
  <c r="AH25"/>
  <c r="AH24"/>
  <c r="AF25"/>
  <c r="AF26" s="1"/>
  <c r="AI21"/>
  <c r="AI22" s="1"/>
  <c r="AI23" s="1"/>
  <c r="AJ20"/>
  <c r="AD26" l="1"/>
  <c r="AJ21"/>
  <c r="AJ22" s="1"/>
  <c r="AJ23" s="1"/>
  <c r="AI24" s="1"/>
  <c r="AK20"/>
  <c r="AK21" s="1"/>
  <c r="AH26"/>
  <c r="AJ25" l="1"/>
  <c r="AJ24"/>
  <c r="AK22"/>
  <c r="AK23" s="1"/>
  <c r="AK25" l="1"/>
  <c r="AK24"/>
  <c r="AI25"/>
  <c r="AI26" s="1"/>
  <c r="AJ26"/>
  <c r="AK26" l="1"/>
  <c r="AA28" s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<sst xmlns="http://schemas.openxmlformats.org/spreadsheetml/2006/main" count="55" uniqueCount="46">
  <si>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</si>
  <si>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</si>
  <si>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</si>
  <si>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</si>
  <si>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</si>
  <si>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</si>
  <si>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</si>
  <si>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</si>
  <si>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</si>
  <si>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</si>
  <si>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</si>
  <si>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</si>
  <si>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</si>
  <si>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</si>
  <si>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</si>
  <si>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</si>
  <si>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</si>
  <si>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</si>
  <si>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</si>
  <si>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</si>
  <si>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</si>
  <si>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</si>
  <si>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</si>
  <si>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</si>
  <si>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</si>
  <si>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</si>
  <si>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</si>
  <si>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</si>
  <si>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</si>
  <si>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</si>
  <si>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</si>
  <si>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</si>
  <si>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</si>
  <si>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</si>
  <si>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</si>
  <si>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</si>
  <si>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</si>
  <si>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</si>
  <si>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</si>
  <si>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</si>
  <si>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Rupiah</t>
  </si>
  <si>
    <t>Muhri Fepri Iswanto</t>
  </si>
  <si>
    <t>Kadiv. Transmisi Distribusi</t>
  </si>
  <si>
    <t>Ir. Risdom Rafiadi Siregar</t>
  </si>
  <si>
    <t>LOKASI: BOOSTER MARELAN DAN SIMALINGKAR</t>
  </si>
  <si>
    <t>Medan,   Juni 2020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</si>
</sst>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zoomScale="70" zoomScaleNormal="70" workbookViewId="0">
      <selection activeCell="H26" sqref="H26:I26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83" t="s">
        <v>21</v>
      </c>
      <c r="C2" s="83"/>
      <c r="D2" s="83"/>
      <c r="E2" s="83"/>
      <c r="F2" s="83"/>
      <c r="G2" s="83"/>
      <c r="H2" s="83"/>
      <c r="I2" s="83"/>
    </row>
    <row r="3" spans="1:13" ht="24.75" customHeight="1">
      <c r="A3" s="5"/>
      <c r="B3" s="84" t="s">
        <v>39</v>
      </c>
      <c r="C3" s="84"/>
      <c r="D3" s="84"/>
      <c r="E3" s="84"/>
      <c r="F3" s="84"/>
      <c r="G3" s="84"/>
      <c r="H3" s="84"/>
      <c r="I3" s="84"/>
    </row>
    <row r="4" spans="1:13" ht="26.25">
      <c r="A4" s="12"/>
      <c r="B4" s="85" t="s">
        <v>44</v>
      </c>
      <c r="C4" s="85"/>
      <c r="D4" s="85"/>
      <c r="E4" s="85"/>
      <c r="F4" s="85"/>
      <c r="G4" s="85"/>
      <c r="H4" s="85"/>
      <c r="I4" s="85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9" t="s">
        <v>0</v>
      </c>
      <c r="B6" s="91" t="s">
        <v>1</v>
      </c>
      <c r="C6" s="92"/>
      <c r="D6" s="89" t="s">
        <v>2</v>
      </c>
      <c r="E6" s="89" t="s">
        <v>3</v>
      </c>
      <c r="F6" s="89" t="s">
        <v>4</v>
      </c>
      <c r="G6" s="6" t="s">
        <v>5</v>
      </c>
      <c r="H6" s="6" t="s">
        <v>6</v>
      </c>
      <c r="I6" s="6" t="s">
        <v>7</v>
      </c>
    </row>
    <row r="7" spans="1:13" ht="15.75">
      <c r="A7" s="90"/>
      <c r="B7" s="93"/>
      <c r="C7" s="94"/>
      <c r="D7" s="90"/>
      <c r="E7" s="90"/>
      <c r="F7" s="90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86" t="s">
        <v>33</v>
      </c>
      <c r="C9" s="82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27</v>
      </c>
      <c r="C10" s="18"/>
      <c r="D10" s="29">
        <v>4</v>
      </c>
      <c r="E10" s="27" t="s">
        <v>34</v>
      </c>
      <c r="F10" s="27" t="s">
        <v>10</v>
      </c>
      <c r="G10" s="30">
        <v>346000</v>
      </c>
      <c r="H10" s="30">
        <f t="shared" ref="H10" si="0">+G10*D10</f>
        <v>1384000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38</v>
      </c>
      <c r="C11" s="18"/>
      <c r="D11" s="29">
        <f>+D9</f>
        <v>6</v>
      </c>
      <c r="E11" s="27" t="s">
        <v>36</v>
      </c>
      <c r="F11" s="27" t="s">
        <v>10</v>
      </c>
      <c r="G11" s="30">
        <v>140500</v>
      </c>
      <c r="H11" s="30">
        <f>G11*D11</f>
        <v>843000</v>
      </c>
      <c r="I11" s="31"/>
    </row>
    <row r="12" spans="1:13" s="32" customFormat="1" ht="15.75">
      <c r="A12" s="22">
        <f t="shared" si="1"/>
        <v>4</v>
      </c>
      <c r="B12" s="28" t="s">
        <v>35</v>
      </c>
      <c r="C12" s="18"/>
      <c r="D12" s="29">
        <f>+D9</f>
        <v>6</v>
      </c>
      <c r="E12" s="27" t="s">
        <v>36</v>
      </c>
      <c r="F12" s="27" t="s">
        <v>10</v>
      </c>
      <c r="G12" s="30">
        <v>25000</v>
      </c>
      <c r="H12" s="30">
        <f>G12*D12</f>
        <v>150000</v>
      </c>
      <c r="I12" s="31"/>
    </row>
    <row r="13" spans="1:13" s="26" customFormat="1" ht="18" customHeight="1">
      <c r="A13" s="22">
        <f t="shared" si="1"/>
        <v>5</v>
      </c>
      <c r="B13" s="86" t="s">
        <v>28</v>
      </c>
      <c r="C13" s="82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87"/>
      <c r="C14" s="88"/>
      <c r="D14" s="34"/>
      <c r="E14" s="27"/>
      <c r="F14" s="27"/>
      <c r="G14" s="35"/>
      <c r="H14" s="36"/>
      <c r="I14" s="37">
        <f>SUM(H9:H14)</f>
        <v>21690964.600000001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86" t="s">
        <v>37</v>
      </c>
      <c r="C16" s="82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1" t="s">
        <v>30</v>
      </c>
      <c r="C17" s="82"/>
      <c r="D17" s="29">
        <v>2</v>
      </c>
      <c r="E17" s="27" t="s">
        <v>32</v>
      </c>
      <c r="F17" s="27" t="s">
        <v>29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1" t="s">
        <v>31</v>
      </c>
      <c r="C18" s="82"/>
      <c r="D18" s="29">
        <v>2</v>
      </c>
      <c r="E18" s="27" t="s">
        <v>32</v>
      </c>
      <c r="F18" s="27" t="s">
        <v>29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22072332.600000001</v>
      </c>
      <c r="AA20" s="78">
        <f>I23</f>
        <v>22072000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79" t="s">
        <v>40</v>
      </c>
      <c r="AB21">
        <v>0</v>
      </c>
      <c r="AC21" s="80">
        <f>MOD(AA20,AC20)</f>
        <v>0</v>
      </c>
      <c r="AD21" s="80">
        <f>MOD(AA20,AD20)</f>
        <v>0</v>
      </c>
      <c r="AE21" s="80">
        <f>MOD(AA20,AE20)</f>
        <v>0</v>
      </c>
      <c r="AF21" s="80">
        <f>MOD(AA20,AF20)</f>
        <v>2000</v>
      </c>
      <c r="AG21" s="80">
        <f>MOD(AA20,AG20)</f>
        <v>72000</v>
      </c>
      <c r="AH21" s="80">
        <f>MOD(AA20,AH20)</f>
        <v>72000</v>
      </c>
      <c r="AI21" s="80">
        <f>MOD(AA20,AI20)</f>
        <v>2072000</v>
      </c>
      <c r="AJ21" s="80">
        <f>MOD(AA20,AJ20)</f>
        <v>22072000</v>
      </c>
      <c r="AK21" s="80">
        <f>MOD(AA20,AK20)</f>
        <v>22072000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22072332.600000001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2000</v>
      </c>
      <c r="AG22">
        <f t="shared" si="4"/>
        <v>70000</v>
      </c>
      <c r="AH22">
        <f t="shared" si="4"/>
        <v>0</v>
      </c>
      <c r="AI22">
        <f>+AI21-AH21</f>
        <v>2000000</v>
      </c>
      <c r="AJ22">
        <f t="shared" ref="AJ22:AK22" si="5">+AJ21-AI21</f>
        <v>20000000</v>
      </c>
      <c r="AK22">
        <f t="shared" si="5"/>
        <v>0</v>
      </c>
    </row>
    <row r="23" spans="1:37" s="32" customFormat="1" ht="15.75">
      <c r="A23" s="67"/>
      <c r="B23" s="68" t="str">
        <f>AA28</f>
        <v>Dua Puluh Dua Juta Tujuh Puluh Dua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22072000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2</v>
      </c>
      <c r="AG23">
        <f t="shared" si="6"/>
        <v>7</v>
      </c>
      <c r="AH23">
        <f t="shared" si="6"/>
        <v>0</v>
      </c>
      <c r="AI23">
        <f>+AI22*10/AI20</f>
        <v>2</v>
      </c>
      <c r="AJ23">
        <f t="shared" ref="AJ23:AK23" si="7">+AJ22*10/AJ20</f>
        <v>2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>dua</v>
      </c>
      <c r="AG24" t="str">
        <f>IF(AG23&gt;0,CHOOSE(AG23,CHOOSE(AF23+1,"se","se","dua","tiga","empat","lima","enam","tujuh","delapan","sembilan"),"dua","tiga","empat","lima","enam","tujuh","delapan","sembilan"),"")</f>
        <v>tujuh</v>
      </c>
      <c r="AH24" t="str">
        <f>IF(AH23&gt;0,CHOOSE(AH23,"se","dua","tiga","empat","lima","enam","tujuh","delapan","sembilan"),"")</f>
        <v/>
      </c>
      <c r="AI24" t="str">
        <f>IF(AND(AI23&gt;0,AJ23&lt;&gt;1),CHOOSE(AI23,"satu","dua","tiga","empat","lima","enam","tujuh","delapan","sembilan"),"")</f>
        <v>dua</v>
      </c>
      <c r="AJ24" t="str">
        <f>IF(AJ23&gt;0,CHOOSE(AJ23,CHOOSE(AI23+1,"","se","dua","tiga","empat","lima","enam","tujuh","delapan","sembilan"),"dua","tiga","empat","lima","enam","tujuh","delapan","sembilan"),"")</f>
        <v>dua</v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95" t="s">
        <v>45</v>
      </c>
      <c r="I25" s="95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/>
      </c>
      <c r="AI25" t="str">
        <f>IF(SUM(AI23,AK23)&gt;0," juta ","")</f>
        <v xml:space="preserve"> juta </v>
      </c>
      <c r="AJ25" t="str">
        <f>IF(AJ23&gt;0,IF(AND(AJ23=1,AI23&gt;0)," belas "," puluh "),"")</f>
        <v xml:space="preserve"> puluh </v>
      </c>
      <c r="AK25" t="str">
        <f>IF(AK23&gt;0," ratus ","")</f>
        <v/>
      </c>
    </row>
    <row r="26" spans="1:37" ht="15.75">
      <c r="A26" s="95" t="s">
        <v>16</v>
      </c>
      <c r="B26" s="95"/>
      <c r="C26" s="95"/>
      <c r="D26" s="95" t="s">
        <v>17</v>
      </c>
      <c r="E26" s="95"/>
      <c r="F26" s="95"/>
      <c r="G26" s="4"/>
      <c r="H26" s="95" t="s">
        <v>18</v>
      </c>
      <c r="I26" s="95"/>
      <c r="AA26"/>
      <c r="AB26"/>
      <c r="AC26" t="str">
        <f>CONCATENATE(AC24,AC19)</f>
        <v/>
      </c>
      <c r="AD26" t="str">
        <f t="shared" ref="AD26:AK26" si="8">CONCATENATE(AD24,AD25)</f>
        <v/>
      </c>
      <c r="AE26" t="str">
        <f t="shared" si="8"/>
        <v/>
      </c>
      <c r="AF26" t="str">
        <f t="shared" si="8"/>
        <v xml:space="preserve">dua ribu </v>
      </c>
      <c r="AG26" t="str">
        <f t="shared" si="8"/>
        <v xml:space="preserve">tujuh puluh </v>
      </c>
      <c r="AH26" t="str">
        <f t="shared" si="8"/>
        <v/>
      </c>
      <c r="AI26" t="str">
        <f t="shared" si="8"/>
        <v xml:space="preserve">dua juta </v>
      </c>
      <c r="AJ26" t="str">
        <f t="shared" si="8"/>
        <v xml:space="preserve">dua puluh </v>
      </c>
      <c r="AK26" t="str">
        <f t="shared" si="8"/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79" t="str">
        <f>PROPER(CONCATENATE(AK26,AJ26,AI26,AH26,AG26,AF26,AE26,AD26,AC26,AA21))</f>
        <v>Dua Puluh Dua Juta Tujuh Puluh Dua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96" t="s">
        <v>43</v>
      </c>
      <c r="B30" s="96"/>
      <c r="C30" s="96"/>
      <c r="D30" s="96" t="s">
        <v>41</v>
      </c>
      <c r="E30" s="96"/>
      <c r="F30" s="96"/>
      <c r="G30" s="4"/>
      <c r="H30" s="96" t="s">
        <v>26</v>
      </c>
      <c r="I30" s="96"/>
    </row>
    <row r="31" spans="1:37" ht="15.75">
      <c r="A31" s="95" t="s">
        <v>25</v>
      </c>
      <c r="B31" s="95"/>
      <c r="C31" s="95"/>
      <c r="D31" s="95" t="s">
        <v>42</v>
      </c>
      <c r="E31" s="95"/>
      <c r="F31" s="95"/>
      <c r="G31" s="4"/>
      <c r="H31" s="95" t="s">
        <v>19</v>
      </c>
      <c r="I31" s="95"/>
    </row>
  </sheetData>
  <mergeCells count="23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9:C9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2019-10-22T02:13:20Z</cp:lastPrinted>
  <dcterms:created xsi:type="dcterms:W3CDTF">2012-03-21T04:38:16Z</dcterms:created>
  <dcterms:modified xsi:type="dcterms:W3CDTF">2020-06-29T04:53:39Z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