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A10"/>
  <c r="A11" s="1"/>
  <c r="A12" s="1"/>
  <c r="A13" s="1"/>
  <c r="A14" s="1"/>
  <c r="A15" s="1"/>
  <c r="K10"/>
  <c r="G15" l="1"/>
  <c r="H15" s="1"/>
  <c r="N15"/>
  <c r="N14"/>
  <c r="H14"/>
  <c r="N13"/>
  <c r="H13"/>
  <c r="G14" i="15"/>
  <c r="AN35" i="14"/>
  <c r="AN32"/>
  <c r="AC32"/>
  <c r="AC35" l="1"/>
  <c r="R39" s="1"/>
  <c r="P17" i="8" l="1"/>
  <c r="N16" l="1"/>
  <c r="K16"/>
  <c r="H16"/>
  <c r="N12" l="1"/>
  <c r="H12"/>
  <c r="K11"/>
  <c r="H11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<sst xmlns="http://schemas.openxmlformats.org/spreadsheetml/2006/main" count="79" uniqueCount="59">
  <si>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</si>
  <si>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</si>
  <si>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</si>
  <si>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</si>
  <si>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</si>
  <si>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</si>
  <si>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</si>
  <si>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</si>
  <si>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</si>
  <si>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</si>
  <si>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</si>
  <si>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</si>
  <si>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</si>
  <si>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</si>
  <si>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</si>
  <si>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</si>
  <si>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</si>
  <si>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</si>
  <si>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</si>
  <si>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</si>
  <si>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</si>
  <si>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</si>
  <si>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</si>
  <si>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</si>
  <si>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</si>
  <si>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</si>
  <si>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</si>
  <si>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</si>
  <si>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</si>
  <si>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</si>
  <si>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</si>
  <si>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</si>
  <si>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</si>
  <si>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</si>
  <si>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</si>
  <si>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</si>
  <si>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</si>
  <si>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</si>
  <si>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</si>
  <si>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</si>
  <si>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</si>
  <si>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</si>
  <si>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</si>
  <si>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</si>
  <si>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</si>
  <si>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</si>
  <si>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>4G Wireless Router + LTE Modem
Brand : TP-Link
Type : MR6400</t>
  </si>
  <si>
    <t>Panel 60 x 40 x 25 cm outdoor pelat 1,2mm</t>
  </si>
  <si>
    <t>unit</t>
  </si>
  <si>
    <t>Kabid. Ops. Pompa</t>
  </si>
  <si>
    <t>Ali Ismail Siregar</t>
  </si>
  <si>
    <t>Automatic Battery Charger 20A 12V</t>
  </si>
  <si>
    <t>Julfan Fadhli Siregar</t>
  </si>
  <si>
    <t xml:space="preserve">Pressure Sensor, Cerabar E+H
Range 0-10 Bar 4-20 mA                                                                  
Cerabar PMP11-AA1L1PBWBJ
</t>
  </si>
  <si>
    <t>12V 12AH  VRLA Battery MAXSTROM</t>
  </si>
  <si>
    <t>Dedi Gusman</t>
  </si>
  <si>
    <t xml:space="preserve"> Kadiv. Transmisi Distribusi</t>
  </si>
  <si>
    <t>Medan,          Maret 2025</t>
  </si>
  <si>
    <t>LOKASI: SUMUR BOR NINA FLAMBOYAN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</si>
</sst>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70" zoomScaleNormal="70" workbookViewId="0">
      <selection activeCell="B11" sqref="B11:C11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96" t="s">
        <v>16</v>
      </c>
      <c r="C2" s="96"/>
      <c r="D2" s="96"/>
      <c r="E2" s="96"/>
      <c r="F2" s="96"/>
      <c r="G2" s="96"/>
      <c r="H2" s="96"/>
      <c r="I2" s="96"/>
    </row>
    <row r="3" spans="1:14" ht="24.75" customHeight="1">
      <c r="A3" s="3"/>
      <c r="B3" s="97" t="s">
        <v>42</v>
      </c>
      <c r="C3" s="97"/>
      <c r="D3" s="97"/>
      <c r="E3" s="97"/>
      <c r="F3" s="97"/>
      <c r="G3" s="97"/>
      <c r="H3" s="97"/>
      <c r="I3" s="97"/>
    </row>
    <row r="4" spans="1:14" ht="25.8">
      <c r="A4" s="9"/>
      <c r="B4" s="98" t="s">
        <v>58</v>
      </c>
      <c r="C4" s="98"/>
      <c r="D4" s="98"/>
      <c r="E4" s="98"/>
      <c r="F4" s="98"/>
      <c r="G4" s="98"/>
      <c r="H4" s="98"/>
      <c r="I4" s="98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105" t="s">
        <v>0</v>
      </c>
      <c r="B6" s="107" t="s">
        <v>1</v>
      </c>
      <c r="C6" s="108"/>
      <c r="D6" s="105" t="s">
        <v>2</v>
      </c>
      <c r="E6" s="105" t="s">
        <v>3</v>
      </c>
      <c r="F6" s="105" t="s">
        <v>4</v>
      </c>
      <c r="G6" s="4" t="s">
        <v>5</v>
      </c>
      <c r="H6" s="4" t="s">
        <v>6</v>
      </c>
      <c r="I6" s="4" t="s">
        <v>7</v>
      </c>
    </row>
    <row r="7" spans="1:14" ht="15.6">
      <c r="A7" s="106"/>
      <c r="B7" s="109"/>
      <c r="C7" s="110"/>
      <c r="D7" s="106"/>
      <c r="E7" s="106"/>
      <c r="F7" s="106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>
      <c r="A9" s="60">
        <v>1</v>
      </c>
      <c r="B9" s="99" t="s">
        <v>40</v>
      </c>
      <c r="C9" s="100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>
      <c r="A10" s="60">
        <f>+A9+1</f>
        <v>2</v>
      </c>
      <c r="B10" s="103" t="s">
        <v>53</v>
      </c>
      <c r="C10" s="104"/>
      <c r="D10" s="91">
        <v>1</v>
      </c>
      <c r="E10" s="92" t="s">
        <v>48</v>
      </c>
      <c r="F10" s="92" t="s">
        <v>10</v>
      </c>
      <c r="G10" s="93">
        <v>6771000</v>
      </c>
      <c r="H10" s="93">
        <f>+G10*D10</f>
        <v>6771000</v>
      </c>
      <c r="I10" s="63"/>
      <c r="K10" s="64">
        <f>24*3*2</f>
        <v>144</v>
      </c>
    </row>
    <row r="11" spans="1:14" s="64" customFormat="1" ht="48.75" customHeight="1">
      <c r="A11" s="60">
        <f t="shared" ref="A11:A15" si="0">+A10+1</f>
        <v>3</v>
      </c>
      <c r="B11" s="101" t="s">
        <v>46</v>
      </c>
      <c r="C11" s="102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>
      <c r="A12" s="60">
        <f t="shared" si="0"/>
        <v>4</v>
      </c>
      <c r="B12" s="101" t="s">
        <v>54</v>
      </c>
      <c r="C12" s="102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>
      <c r="A13" s="60">
        <f t="shared" si="0"/>
        <v>5</v>
      </c>
      <c r="B13" s="101" t="s">
        <v>47</v>
      </c>
      <c r="C13" s="102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>
      <c r="A14" s="60">
        <f t="shared" si="0"/>
        <v>6</v>
      </c>
      <c r="B14" s="101" t="s">
        <v>51</v>
      </c>
      <c r="C14" s="102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>
      <c r="A15" s="60">
        <f t="shared" si="0"/>
        <v>7</v>
      </c>
      <c r="B15" s="101" t="s">
        <v>45</v>
      </c>
      <c r="C15" s="102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>
      <c r="A16" s="60">
        <v>8</v>
      </c>
      <c r="B16" s="99" t="s">
        <v>41</v>
      </c>
      <c r="C16" s="100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6">
      <c r="A17" s="68"/>
      <c r="B17" s="66"/>
      <c r="C17" s="67"/>
      <c r="D17" s="69"/>
      <c r="E17" s="65"/>
      <c r="F17" s="65"/>
      <c r="G17" s="70"/>
      <c r="H17" s="71"/>
      <c r="I17" s="72">
        <f>SUM(H9:H17)</f>
        <v>24897000</v>
      </c>
      <c r="N17" s="87">
        <f>I19</f>
        <v>24897000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6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24897000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7000</v>
      </c>
      <c r="T18" s="90">
        <f>MOD(N17,T17)</f>
        <v>97000</v>
      </c>
      <c r="U18" s="90">
        <f>MOD(N17,U17)</f>
        <v>897000</v>
      </c>
      <c r="V18" s="90">
        <f>MOD(N17,V17)</f>
        <v>4897000</v>
      </c>
      <c r="W18" s="90">
        <f>MOD(N17,W17)</f>
        <v>24897000</v>
      </c>
      <c r="X18" s="90">
        <f>MOD(N17,X17)</f>
        <v>24897000</v>
      </c>
    </row>
    <row r="19" spans="1:24" ht="15.6">
      <c r="A19" s="79"/>
      <c r="B19" s="80" t="str">
        <f>N25</f>
        <v>Dua Puluh Empat Juta Delapan Ratus Sembilan Puluh Tujuh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24897000</v>
      </c>
      <c r="K19" s="1">
        <f>25000000-I19</f>
        <v>103000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7000</v>
      </c>
      <c r="T19" s="88">
        <f t="shared" si="2"/>
        <v>90000</v>
      </c>
      <c r="U19" s="88">
        <f t="shared" si="2"/>
        <v>800000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7</v>
      </c>
      <c r="T20" s="88">
        <f t="shared" si="3"/>
        <v>9</v>
      </c>
      <c r="U20" s="88">
        <f t="shared" si="3"/>
        <v>8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6">
      <c r="A21" s="2"/>
      <c r="B21" s="2"/>
      <c r="C21" s="2"/>
      <c r="D21" s="14"/>
      <c r="E21" s="2"/>
      <c r="F21" s="2"/>
      <c r="G21" s="2"/>
      <c r="H21" s="94" t="s">
        <v>57</v>
      </c>
      <c r="I21" s="94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tujuh</v>
      </c>
      <c r="T21" s="88" t="str">
        <f>IF(T20&gt;0,CHOOSE(T20,CHOOSE(S20+1,"se","se","dua","tiga","empat","lima","enam","tujuh","delapan","sembilan"),"dua","tiga","empat","lima","enam","tujuh","delapan","sembilan"),"")</f>
        <v>sembilan</v>
      </c>
      <c r="U21" s="88" t="str">
        <f>IF(U20&gt;0,CHOOSE(U20,"se","dua","tiga","empat","lima","enam","tujuh","delapan","sembilan"),"")</f>
        <v>delapan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6">
      <c r="A22" s="94" t="s">
        <v>13</v>
      </c>
      <c r="B22" s="94"/>
      <c r="C22" s="94"/>
      <c r="D22" s="94" t="s">
        <v>14</v>
      </c>
      <c r="E22" s="94"/>
      <c r="F22" s="94"/>
      <c r="G22" s="2"/>
      <c r="H22" s="94" t="s">
        <v>15</v>
      </c>
      <c r="I22" s="94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6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tujuh ribu </v>
      </c>
      <c r="T23" s="88" t="str">
        <f t="shared" si="4"/>
        <v xml:space="preserve">sembilan puluh </v>
      </c>
      <c r="U23" s="88" t="str">
        <f t="shared" si="4"/>
        <v xml:space="preserve">delapan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6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Delapan Ratus Sembilan Puluh Tujuh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6">
      <c r="A26" s="95" t="s">
        <v>50</v>
      </c>
      <c r="B26" s="95"/>
      <c r="C26" s="95"/>
      <c r="D26" s="95" t="s">
        <v>55</v>
      </c>
      <c r="E26" s="95"/>
      <c r="F26" s="95"/>
      <c r="G26" s="2"/>
      <c r="H26" s="95" t="s">
        <v>52</v>
      </c>
      <c r="I26" s="95"/>
    </row>
    <row r="27" spans="1:24" ht="15.6">
      <c r="A27" s="94" t="s">
        <v>19</v>
      </c>
      <c r="B27" s="94"/>
      <c r="C27" s="94"/>
      <c r="D27" s="94" t="s">
        <v>56</v>
      </c>
      <c r="E27" s="94"/>
      <c r="F27" s="94"/>
      <c r="G27" s="2"/>
      <c r="H27" s="94" t="s">
        <v>49</v>
      </c>
      <c r="I27" s="94"/>
    </row>
  </sheetData>
  <mergeCells count="26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>
      <c r="M11" s="20"/>
      <c r="N11" s="41"/>
      <c r="R11" s="28"/>
      <c r="AU11" s="21"/>
    </row>
    <row r="12" spans="13:47" ht="19.5" customHeight="1" thickBot="1">
      <c r="M12" s="20"/>
      <c r="N12" s="41"/>
      <c r="R12" s="28"/>
      <c r="AU12" s="21"/>
    </row>
    <row r="13" spans="13:47" ht="19.5" customHeight="1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>
      <c r="M23" s="31"/>
      <c r="N23" s="42"/>
      <c r="O23" s="26"/>
      <c r="P23" s="26"/>
      <c r="Q23" s="26"/>
      <c r="R23" s="29"/>
      <c r="AU23" s="21"/>
    </row>
    <row r="24" spans="11:47" ht="19.5" customHeight="1">
      <c r="M24" s="20"/>
      <c r="N24" s="41"/>
      <c r="R24" s="28"/>
      <c r="AU24" s="21"/>
    </row>
    <row r="25" spans="11:47" ht="19.5" customHeight="1">
      <c r="M25" s="20"/>
      <c r="N25" s="41"/>
      <c r="R25" s="28"/>
      <c r="AU25" s="21"/>
    </row>
    <row r="26" spans="11:47" ht="19.5" customHeight="1">
      <c r="M26" s="32"/>
      <c r="N26" s="43"/>
      <c r="O26" s="25"/>
      <c r="P26" s="25"/>
      <c r="Q26" s="25"/>
      <c r="R26" s="27"/>
      <c r="AU26" s="21"/>
    </row>
    <row r="27" spans="11:47" ht="19.5" customHeight="1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>
      <c r="AH34" s="54" t="s">
        <v>26</v>
      </c>
      <c r="AM34" s="55" t="s">
        <v>29</v>
      </c>
    </row>
    <row r="35" spans="13:41" ht="19.5" customHeight="1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>
      <c r="M37" s="54" t="s">
        <v>33</v>
      </c>
    </row>
    <row r="38" spans="13:41" ht="19.5" customHeight="1">
      <c r="M38" s="54" t="s">
        <v>34</v>
      </c>
      <c r="Q38" s="55" t="s">
        <v>22</v>
      </c>
      <c r="R38" s="54" t="s">
        <v>35</v>
      </c>
    </row>
    <row r="39" spans="13:41" ht="19.5" customHeight="1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2025-03-11T04:33:49Z</cp:lastPrinted>
  <dcterms:created xsi:type="dcterms:W3CDTF">2012-03-21T04:38:16Z</dcterms:created>
  <dcterms:modified xsi:type="dcterms:W3CDTF">2025-04-23T01:30:21Z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