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TransDist\Booster\Xls\"/>
    </mc:Choice>
  </mc:AlternateContent>
  <xr:revisionPtr revIDLastSave="0" documentId="8_{6755866B-617D-4BA8-BC2A-3B866CE70B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91029"/>
</workbook>
</file>

<file path=xl/calcChain.xml><?xml version="1.0" encoding="utf-8"?>
<calcChain xmlns="http://schemas.openxmlformats.org/spreadsheetml/2006/main">
  <c r="H10" i="8" l="1"/>
  <c r="A11" i="8"/>
  <c r="A12" i="8" s="1"/>
  <c r="A13" i="8" s="1"/>
  <c r="A14" i="8" s="1"/>
  <c r="A15" i="8" s="1"/>
  <c r="A10" i="8"/>
  <c r="K10" i="8"/>
  <c r="G15" i="8" l="1"/>
  <c r="H15" i="8" s="1"/>
  <c r="N15" i="8"/>
  <c r="N14" i="8"/>
  <c r="H14" i="8"/>
  <c r="N13" i="8"/>
  <c r="H13" i="8"/>
  <c r="G14" i="15"/>
  <c r="AN35" i="14"/>
  <c r="AN32" i="14"/>
  <c r="AC32" i="14"/>
  <c r="AC35" i="14" l="1"/>
  <c r="R39" i="14" s="1"/>
  <c r="P17" i="8" l="1"/>
  <c r="N16" i="8" l="1"/>
  <c r="K16" i="8"/>
  <c r="H16" i="8"/>
  <c r="N12" i="8" l="1"/>
  <c r="H12" i="8"/>
  <c r="K11" i="8"/>
  <c r="H11" i="8"/>
  <c r="N9" i="8"/>
  <c r="M9" i="8"/>
  <c r="H9" i="8"/>
  <c r="I17" i="8" l="1"/>
  <c r="I18" i="8" s="1"/>
  <c r="I19" i="8" s="1"/>
  <c r="K19" i="8" l="1"/>
  <c r="N17" i="8"/>
  <c r="P18" i="8" l="1"/>
  <c r="P19" i="8" s="1"/>
  <c r="P20" i="8" s="1"/>
  <c r="Q17" i="8"/>
  <c r="Q18" i="8" s="1"/>
  <c r="Q19" i="8" l="1"/>
  <c r="Q20" i="8" s="1"/>
  <c r="P21" i="8" s="1"/>
  <c r="P23" i="8" s="1"/>
  <c r="R17" i="8"/>
  <c r="Q22" i="8" l="1"/>
  <c r="Q21" i="8"/>
  <c r="R18" i="8"/>
  <c r="R19" i="8" s="1"/>
  <c r="R20" i="8" s="1"/>
  <c r="R22" i="8" s="1"/>
  <c r="S17" i="8"/>
  <c r="Q23" i="8" l="1"/>
  <c r="R21" i="8"/>
  <c r="R23" i="8" s="1"/>
  <c r="S18" i="8"/>
  <c r="S19" i="8" s="1"/>
  <c r="S20" i="8" s="1"/>
  <c r="T17" i="8"/>
  <c r="U17" i="8" l="1"/>
  <c r="T18" i="8"/>
  <c r="T19" i="8" s="1"/>
  <c r="T20" i="8" s="1"/>
  <c r="T21" i="8" l="1"/>
  <c r="T22" i="8"/>
  <c r="V17" i="8"/>
  <c r="U18" i="8"/>
  <c r="U19" i="8" s="1"/>
  <c r="U20" i="8" s="1"/>
  <c r="S21" i="8"/>
  <c r="T23" i="8" l="1"/>
  <c r="W17" i="8"/>
  <c r="V18" i="8"/>
  <c r="V19" i="8" s="1"/>
  <c r="V20" i="8" s="1"/>
  <c r="U21" i="8"/>
  <c r="U22" i="8"/>
  <c r="S22" i="8"/>
  <c r="S23" i="8" s="1"/>
  <c r="W18" i="8" l="1"/>
  <c r="W19" i="8" s="1"/>
  <c r="W20" i="8" s="1"/>
  <c r="V21" i="8" s="1"/>
  <c r="X17" i="8"/>
  <c r="X18" i="8" s="1"/>
  <c r="U23" i="8"/>
  <c r="W22" i="8" l="1"/>
  <c r="W21" i="8"/>
  <c r="X19" i="8"/>
  <c r="X20" i="8" s="1"/>
  <c r="X22" i="8" l="1"/>
  <c r="X21" i="8"/>
  <c r="V22" i="8"/>
  <c r="V23" i="8" s="1"/>
  <c r="W23" i="8"/>
  <c r="X23" i="8" l="1"/>
  <c r="N25" i="8" s="1"/>
  <c r="B19" i="8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<sst xmlns="http://schemas.openxmlformats.org/spreadsheetml/2006/main" count="79" uniqueCount="59">
  <si>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</si>
  <si>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</si>
  <si>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</si>
  <si>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</si>
  <si>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</si>
  <si>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</si>
  <si>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</si>
  <si>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</si>
  <si>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</si>
  <si>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</si>
  <si>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</si>
  <si>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</si>
  <si>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</si>
  <si>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</si>
  <si>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</si>
  <si>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</si>
  <si>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</si>
  <si>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</si>
  <si>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</si>
  <si>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</si>
  <si>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</si>
  <si>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</si>
  <si>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</si>
  <si>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</si>
  <si>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</si>
  <si>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</si>
  <si>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</si>
  <si>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</si>
  <si>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</si>
  <si>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</si>
  <si>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</si>
  <si>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</si>
  <si>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</si>
  <si>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</si>
  <si>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</si>
  <si>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</si>
  <si>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</si>
  <si>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</si>
  <si>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</si>
  <si>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</si>
  <si>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</si>
  <si>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</si>
  <si>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</si>
  <si>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</si>
  <si>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</si>
  <si>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</si>
  <si>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</si>
  <si>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</si>
  <si>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</si>
  <si>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 xml:space="preserve">Pressure Sensor, Cerabar E+H
Range 0-10 Bar 4-20 mA                                                                   Cerabar PMP11-VWJ
</t>
  </si>
  <si>
    <t>unit</t>
  </si>
  <si>
    <t>Kabid. Ops. Pompa</t>
  </si>
  <si>
    <t>Ali Ismail Siregar</t>
  </si>
  <si>
    <t>12V 20AH  VRLA Battery MAXSTROM</t>
  </si>
  <si>
    <t>Automatic Battery Charger 20A 12V</t>
  </si>
  <si>
    <t>Dedi Gusman</t>
  </si>
  <si>
    <t>Julfan Fadhli Siregar</t>
  </si>
  <si>
    <t>Medan,          April 2024</t>
  </si>
  <si>
    <t>LOKASI: POMPA III BELAWAN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</si>
</sst>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27"/>
  <sheetViews>
    <sheetView tabSelected="1" topLeftCell="A10" zoomScale="83" zoomScaleNormal="83" workbookViewId="0">
      <selection activeCell="F21" sqref="F21"/>
    </sheetView>
  </sheetViews>
  <sheetFormatPr defaultColWidth="9.109375" defaultRowHeight="12" x14ac:dyDescent="0.25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 x14ac:dyDescent="0.65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 x14ac:dyDescent="0.55000000000000004">
      <c r="A3" s="3"/>
      <c r="B3" s="97" t="s">
        <v>42</v>
      </c>
      <c r="C3" s="97"/>
      <c r="D3" s="97"/>
      <c r="E3" s="97"/>
      <c r="F3" s="97"/>
      <c r="G3" s="97"/>
      <c r="H3" s="97"/>
      <c r="I3" s="97"/>
    </row>
    <row r="4" spans="1:14" ht="25.8" x14ac:dyDescent="0.5">
      <c r="A4" s="9"/>
      <c r="B4" s="98" t="s">
        <v>58</v>
      </c>
      <c r="C4" s="98"/>
      <c r="D4" s="98"/>
      <c r="E4" s="98"/>
      <c r="F4" s="98"/>
      <c r="G4" s="98"/>
      <c r="H4" s="98"/>
      <c r="I4" s="98"/>
    </row>
    <row r="5" spans="1:14" ht="15.6" x14ac:dyDescent="0.3">
      <c r="A5" s="15"/>
      <c r="B5" s="15"/>
      <c r="C5" s="15"/>
      <c r="D5" s="15"/>
      <c r="E5" s="15"/>
      <c r="F5" s="15"/>
      <c r="G5" s="15"/>
      <c r="H5" s="15"/>
      <c r="I5" s="15"/>
    </row>
    <row r="6" spans="1:14" ht="15.6" x14ac:dyDescent="0.3">
      <c r="A6" s="105" t="s">
        <v>0</v>
      </c>
      <c r="B6" s="107" t="s">
        <v>1</v>
      </c>
      <c r="C6" s="108"/>
      <c r="D6" s="105" t="s">
        <v>2</v>
      </c>
      <c r="E6" s="105" t="s">
        <v>3</v>
      </c>
      <c r="F6" s="105" t="s">
        <v>4</v>
      </c>
      <c r="G6" s="4" t="s">
        <v>5</v>
      </c>
      <c r="H6" s="4" t="s">
        <v>6</v>
      </c>
      <c r="I6" s="4" t="s">
        <v>7</v>
      </c>
    </row>
    <row r="7" spans="1:14" ht="15.6" x14ac:dyDescent="0.3">
      <c r="A7" s="106"/>
      <c r="B7" s="109"/>
      <c r="C7" s="110"/>
      <c r="D7" s="106"/>
      <c r="E7" s="106"/>
      <c r="F7" s="106"/>
      <c r="G7" s="5" t="s">
        <v>8</v>
      </c>
      <c r="H7" s="5" t="s">
        <v>8</v>
      </c>
      <c r="I7" s="5" t="s">
        <v>8</v>
      </c>
    </row>
    <row r="8" spans="1:14" ht="15.6" x14ac:dyDescent="0.3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 x14ac:dyDescent="0.3">
      <c r="A9" s="60">
        <v>1</v>
      </c>
      <c r="B9" s="99" t="s">
        <v>40</v>
      </c>
      <c r="C9" s="100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 x14ac:dyDescent="0.3">
      <c r="A10" s="60">
        <f>+A9+1</f>
        <v>2</v>
      </c>
      <c r="B10" s="103" t="s">
        <v>49</v>
      </c>
      <c r="C10" s="104"/>
      <c r="D10" s="91">
        <v>2</v>
      </c>
      <c r="E10" s="92" t="s">
        <v>50</v>
      </c>
      <c r="F10" s="92" t="s">
        <v>10</v>
      </c>
      <c r="G10" s="93">
        <v>3193994.1</v>
      </c>
      <c r="H10" s="93">
        <f>+G10*D10</f>
        <v>6387988.2000000002</v>
      </c>
      <c r="I10" s="63"/>
      <c r="K10" s="64">
        <f>24*3*2</f>
        <v>144</v>
      </c>
    </row>
    <row r="11" spans="1:14" s="64" customFormat="1" ht="48.75" customHeight="1" x14ac:dyDescent="0.3">
      <c r="A11" s="60">
        <f t="shared" ref="A11:A15" si="0">+A10+1</f>
        <v>3</v>
      </c>
      <c r="B11" s="101" t="s">
        <v>47</v>
      </c>
      <c r="C11" s="102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 x14ac:dyDescent="0.3">
      <c r="A12" s="60">
        <f t="shared" si="0"/>
        <v>4</v>
      </c>
      <c r="B12" s="101" t="s">
        <v>53</v>
      </c>
      <c r="C12" s="102"/>
      <c r="D12" s="61">
        <v>1</v>
      </c>
      <c r="E12" s="60" t="s">
        <v>31</v>
      </c>
      <c r="F12" s="60" t="s">
        <v>10</v>
      </c>
      <c r="G12" s="62">
        <v>850000</v>
      </c>
      <c r="H12" s="62">
        <f>G12*D12</f>
        <v>850000</v>
      </c>
      <c r="I12" s="63"/>
      <c r="N12" s="86" t="e">
        <f>12/#REF!</f>
        <v>#REF!</v>
      </c>
    </row>
    <row r="13" spans="1:14" s="64" customFormat="1" ht="18" customHeight="1" x14ac:dyDescent="0.3">
      <c r="A13" s="60">
        <f t="shared" si="0"/>
        <v>5</v>
      </c>
      <c r="B13" s="101" t="s">
        <v>48</v>
      </c>
      <c r="C13" s="102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 x14ac:dyDescent="0.3">
      <c r="A14" s="60">
        <f t="shared" si="0"/>
        <v>6</v>
      </c>
      <c r="B14" s="101" t="s">
        <v>54</v>
      </c>
      <c r="C14" s="102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 x14ac:dyDescent="0.3">
      <c r="A15" s="60">
        <f t="shared" si="0"/>
        <v>7</v>
      </c>
      <c r="B15" s="101" t="s">
        <v>45</v>
      </c>
      <c r="C15" s="102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 x14ac:dyDescent="0.3">
      <c r="A16" s="60">
        <v>8</v>
      </c>
      <c r="B16" s="99" t="s">
        <v>41</v>
      </c>
      <c r="C16" s="100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 x14ac:dyDescent="0.3">
      <c r="A17" s="68"/>
      <c r="B17" s="66"/>
      <c r="C17" s="67"/>
      <c r="D17" s="69"/>
      <c r="E17" s="65"/>
      <c r="F17" s="65"/>
      <c r="G17" s="70"/>
      <c r="H17" s="71"/>
      <c r="I17" s="72">
        <f>SUM(H9:H17)</f>
        <v>24983988.199999999</v>
      </c>
      <c r="N17" s="87">
        <f>I19</f>
        <v>24984000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 x14ac:dyDescent="0.3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24983988.199999999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4000</v>
      </c>
      <c r="T18" s="90">
        <f>MOD(N17,T17)</f>
        <v>84000</v>
      </c>
      <c r="U18" s="90">
        <f>MOD(N17,U17)</f>
        <v>984000</v>
      </c>
      <c r="V18" s="90">
        <f>MOD(N17,V17)</f>
        <v>4984000</v>
      </c>
      <c r="W18" s="90">
        <f>MOD(N17,W17)</f>
        <v>24984000</v>
      </c>
      <c r="X18" s="90">
        <f>MOD(N17,X17)</f>
        <v>24984000</v>
      </c>
    </row>
    <row r="19" spans="1:24" ht="15.6" x14ac:dyDescent="0.3">
      <c r="A19" s="79"/>
      <c r="B19" s="80" t="str">
        <f>N25</f>
        <v>Dua Puluh Empat Juta Sembilan Ratus Delapan Puluh Empat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24984000</v>
      </c>
      <c r="K19" s="1">
        <f>25000000-I19</f>
        <v>16000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4000</v>
      </c>
      <c r="T19" s="88">
        <f t="shared" si="2"/>
        <v>80000</v>
      </c>
      <c r="U19" s="88">
        <f t="shared" si="2"/>
        <v>900000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 x14ac:dyDescent="0.3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4</v>
      </c>
      <c r="T20" s="88">
        <f t="shared" si="3"/>
        <v>8</v>
      </c>
      <c r="U20" s="88">
        <f t="shared" si="3"/>
        <v>9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 x14ac:dyDescent="0.3">
      <c r="A21" s="2"/>
      <c r="B21" s="2"/>
      <c r="C21" s="2"/>
      <c r="D21" s="14"/>
      <c r="E21" s="2"/>
      <c r="F21" s="2"/>
      <c r="G21" s="2"/>
      <c r="H21" s="94" t="s">
        <v>57</v>
      </c>
      <c r="I21" s="94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empat</v>
      </c>
      <c r="T21" s="88" t="str">
        <f>IF(T20&gt;0,CHOOSE(T20,CHOOSE(S20+1,"se","se","dua","tiga","empat","lima","enam","tujuh","delapan","sembilan"),"dua","tiga","empat","lima","enam","tujuh","delapan","sembilan"),"")</f>
        <v>delapan</v>
      </c>
      <c r="U21" s="88" t="str">
        <f>IF(U20&gt;0,CHOOSE(U20,"se","dua","tiga","empat","lima","enam","tujuh","delapan","sembilan"),"")</f>
        <v>sembilan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 x14ac:dyDescent="0.3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 x14ac:dyDescent="0.3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empat ribu </v>
      </c>
      <c r="T23" s="88" t="str">
        <f t="shared" si="4"/>
        <v xml:space="preserve">delapan puluh </v>
      </c>
      <c r="U23" s="88" t="str">
        <f t="shared" si="4"/>
        <v xml:space="preserve">sembilan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 x14ac:dyDescent="0.3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 x14ac:dyDescent="0.3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Sembilan Ratus Delapan Puluh Empat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 x14ac:dyDescent="0.3">
      <c r="A26" s="95" t="s">
        <v>52</v>
      </c>
      <c r="B26" s="95"/>
      <c r="C26" s="95"/>
      <c r="D26" s="95" t="s">
        <v>55</v>
      </c>
      <c r="E26" s="95"/>
      <c r="F26" s="95"/>
      <c r="G26" s="2"/>
      <c r="H26" s="95" t="s">
        <v>56</v>
      </c>
      <c r="I26" s="95"/>
    </row>
    <row r="27" spans="1:24" ht="15.6" x14ac:dyDescent="0.3">
      <c r="A27" s="94" t="s">
        <v>19</v>
      </c>
      <c r="B27" s="94"/>
      <c r="C27" s="94"/>
      <c r="D27" s="94" t="s">
        <v>46</v>
      </c>
      <c r="E27" s="94"/>
      <c r="F27" s="94"/>
      <c r="G27" s="2"/>
      <c r="H27" s="94" t="s">
        <v>51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5" workbookViewId="0">
      <selection activeCell="C1" sqref="C1:M218"/>
    </sheetView>
  </sheetViews>
  <sheetFormatPr defaultColWidth="9.109375" defaultRowHeight="14.4" x14ac:dyDescent="0.3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8:AU39"/>
  <sheetViews>
    <sheetView topLeftCell="A24" workbookViewId="0">
      <selection activeCell="X40" sqref="X40"/>
    </sheetView>
  </sheetViews>
  <sheetFormatPr defaultColWidth="3.88671875" defaultRowHeight="19.5" customHeight="1" x14ac:dyDescent="0.3"/>
  <cols>
    <col min="11" max="11" width="4" bestFit="1" customWidth="1"/>
    <col min="31" max="31" width="4" bestFit="1" customWidth="1"/>
  </cols>
  <sheetData>
    <row r="8" spans="13:47" ht="19.5" customHeight="1" x14ac:dyDescent="0.3">
      <c r="AE8">
        <v>780</v>
      </c>
    </row>
    <row r="9" spans="13:47" ht="19.5" customHeight="1" thickBot="1" x14ac:dyDescent="0.35"/>
    <row r="10" spans="13:47" ht="19.5" customHeight="1" x14ac:dyDescent="0.3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 x14ac:dyDescent="0.3">
      <c r="M11" s="20"/>
      <c r="N11" s="41"/>
      <c r="R11" s="28"/>
      <c r="AU11" s="21"/>
    </row>
    <row r="12" spans="13:47" ht="19.5" customHeight="1" thickBot="1" x14ac:dyDescent="0.35">
      <c r="M12" s="20"/>
      <c r="N12" s="41"/>
      <c r="R12" s="28"/>
      <c r="AU12" s="21"/>
    </row>
    <row r="13" spans="13:47" ht="19.5" customHeight="1" x14ac:dyDescent="0.3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 x14ac:dyDescent="0.3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 x14ac:dyDescent="0.3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 x14ac:dyDescent="0.3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 x14ac:dyDescent="0.3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 x14ac:dyDescent="0.3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 x14ac:dyDescent="0.3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 x14ac:dyDescent="0.3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 x14ac:dyDescent="0.3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 x14ac:dyDescent="0.35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 x14ac:dyDescent="0.3">
      <c r="M23" s="31"/>
      <c r="N23" s="42"/>
      <c r="O23" s="26"/>
      <c r="P23" s="26"/>
      <c r="Q23" s="26"/>
      <c r="R23" s="29"/>
      <c r="AU23" s="21"/>
    </row>
    <row r="24" spans="11:47" ht="19.5" customHeight="1" x14ac:dyDescent="0.3">
      <c r="M24" s="20"/>
      <c r="N24" s="41"/>
      <c r="R24" s="28"/>
      <c r="AU24" s="21"/>
    </row>
    <row r="25" spans="11:47" ht="19.5" customHeight="1" x14ac:dyDescent="0.3">
      <c r="M25" s="20"/>
      <c r="N25" s="41"/>
      <c r="R25" s="28"/>
      <c r="AU25" s="21"/>
    </row>
    <row r="26" spans="11:47" ht="19.5" customHeight="1" x14ac:dyDescent="0.3">
      <c r="M26" s="32"/>
      <c r="N26" s="43"/>
      <c r="O26" s="25"/>
      <c r="P26" s="25"/>
      <c r="Q26" s="25"/>
      <c r="R26" s="27"/>
      <c r="AU26" s="21"/>
    </row>
    <row r="27" spans="11:47" ht="19.5" customHeight="1" x14ac:dyDescent="0.3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 x14ac:dyDescent="0.3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 x14ac:dyDescent="0.35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 x14ac:dyDescent="0.3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 x14ac:dyDescent="0.3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 x14ac:dyDescent="0.3">
      <c r="AH34" s="54" t="s">
        <v>26</v>
      </c>
      <c r="AM34" s="55" t="s">
        <v>29</v>
      </c>
    </row>
    <row r="35" spans="13:41" ht="19.5" customHeight="1" x14ac:dyDescent="0.3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 x14ac:dyDescent="0.3">
      <c r="M37" s="54" t="s">
        <v>33</v>
      </c>
    </row>
    <row r="38" spans="13:41" ht="19.5" customHeight="1" x14ac:dyDescent="0.3">
      <c r="M38" s="54" t="s">
        <v>34</v>
      </c>
      <c r="Q38" s="55" t="s">
        <v>22</v>
      </c>
      <c r="R38" s="54" t="s">
        <v>35</v>
      </c>
    </row>
    <row r="39" spans="13:41" ht="19.5" customHeight="1" x14ac:dyDescent="0.3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3:G14"/>
  <sheetViews>
    <sheetView workbookViewId="0">
      <selection activeCell="G14" sqref="G14"/>
    </sheetView>
  </sheetViews>
  <sheetFormatPr defaultRowHeight="14.4" x14ac:dyDescent="0.3"/>
  <sheetData>
    <row r="13" spans="6:7" x14ac:dyDescent="0.3">
      <c r="F13">
        <v>2.5</v>
      </c>
      <c r="G13">
        <v>0.28999999999999998</v>
      </c>
    </row>
    <row r="14" spans="6:7" x14ac:dyDescent="0.3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2024-04-19T04:23:21Z</cp:lastPrinted>
  <dcterms:created xsi:type="dcterms:W3CDTF">2012-03-21T04:38:16Z</dcterms:created>
  <dcterms:modified xsi:type="dcterms:W3CDTF">2024-04-19T04:23:40Z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