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5" yWindow="-15" windowWidth="20730" windowHeight="4710"/>
  </bookViews>
  <sheets>
    <sheet name="RAB" sheetId="6" r:id="rId1"/>
    <sheet name="BreakDown" sheetId="4" r:id="rId2"/>
    <sheet name="Scudel" sheetId="3" r:id="rId3"/>
    <sheet name="Sheet1" sheetId="5" r:id="rId4"/>
  </sheets>
  <definedNames>
    <definedName name="_xlnm.Print_Area" localSheetId="1">BreakDown!$A$1:$I$37</definedName>
    <definedName name="_xlnm.Print_Area" localSheetId="0">RAB!$A$2:$I$22</definedName>
  </definedNames>
  <calcPr calcId="124519"/>
</workbook>
</file>

<file path=xl/calcChain.xml><?xml version="1.0" encoding="utf-8"?>
<calcChain xmlns="http://schemas.openxmlformats.org/spreadsheetml/2006/main">
  <c r="E33" i="4"/>
  <c r="E31"/>
  <c r="E11"/>
  <c r="E26"/>
  <c r="E29"/>
  <c r="E15"/>
  <c r="R18" i="6"/>
  <c r="S18" s="1"/>
  <c r="T18" s="1"/>
  <c r="U18" s="1"/>
  <c r="V18" s="1"/>
  <c r="W18" s="1"/>
  <c r="X18" s="1"/>
  <c r="Y18" s="1"/>
  <c r="Z18" s="1"/>
  <c r="D10"/>
  <c r="A10"/>
  <c r="E35" i="4" l="1"/>
  <c r="E36" s="1"/>
  <c r="G10" i="6" s="1"/>
  <c r="H10" s="1"/>
  <c r="E19" i="4"/>
  <c r="E20" s="1"/>
  <c r="G9" i="6" s="1"/>
  <c r="H9" s="1"/>
  <c r="I11" l="1"/>
  <c r="I13" s="1"/>
  <c r="I14" s="1"/>
  <c r="P18" s="1"/>
  <c r="U19" l="1"/>
  <c r="S19"/>
  <c r="X19"/>
  <c r="Y19"/>
  <c r="R19"/>
  <c r="R20" s="1"/>
  <c r="R21" s="1"/>
  <c r="Z19"/>
  <c r="V19"/>
  <c r="W19"/>
  <c r="T19"/>
  <c r="Z20" l="1"/>
  <c r="Z21" s="1"/>
  <c r="Z22" s="1"/>
  <c r="W20"/>
  <c r="W21" s="1"/>
  <c r="W22" s="1"/>
  <c r="Y20"/>
  <c r="Y21" s="1"/>
  <c r="T20"/>
  <c r="T21" s="1"/>
  <c r="T22" s="1"/>
  <c r="U20"/>
  <c r="U21" s="1"/>
  <c r="S20"/>
  <c r="S21" s="1"/>
  <c r="V20"/>
  <c r="V21" s="1"/>
  <c r="X20"/>
  <c r="X21" s="1"/>
  <c r="W23" l="1"/>
  <c r="Y23"/>
  <c r="T23"/>
  <c r="T24" s="1"/>
  <c r="Z23"/>
  <c r="Z24" s="1"/>
  <c r="U22"/>
  <c r="U23"/>
  <c r="R22"/>
  <c r="R24" s="1"/>
  <c r="S23"/>
  <c r="S22"/>
  <c r="V22"/>
  <c r="V23"/>
  <c r="Y22"/>
  <c r="W24"/>
  <c r="X23"/>
  <c r="X22"/>
  <c r="Y24" l="1"/>
  <c r="U24"/>
  <c r="S24"/>
  <c r="X24"/>
  <c r="V24"/>
  <c r="P26" l="1"/>
  <c r="B14" s="1"/>
</calcChain>
</file>

<file path=xl/sharedStrings.xml><?xml version="1.0" encoding="utf-8"?>
<sst xmlns="http://schemas.openxmlformats.org/spreadsheetml/2006/main" count="782" uniqueCount="279">
  <si>
    <t>NO</t>
  </si>
  <si>
    <t>URAIAN PEKERJAAN</t>
  </si>
  <si>
    <t>VOL</t>
  </si>
  <si>
    <t>SAT</t>
  </si>
  <si>
    <t>ANL</t>
  </si>
  <si>
    <t>HRG. SAT.</t>
  </si>
  <si>
    <t>JLH. HARGA</t>
  </si>
  <si>
    <t>SUB TOTAL</t>
  </si>
  <si>
    <t>( Rp )</t>
  </si>
  <si>
    <t>I</t>
  </si>
  <si>
    <t>Hitung</t>
  </si>
  <si>
    <t>Jumlah biaya pelaksanaan</t>
  </si>
  <si>
    <t>Grand Total</t>
  </si>
  <si>
    <t>Dibulatkan</t>
  </si>
  <si>
    <t>Diketahui oleh :</t>
  </si>
  <si>
    <t>Dihitung oleh,</t>
  </si>
  <si>
    <t>Kabid. Operasional Pompa</t>
  </si>
  <si>
    <t>-</t>
  </si>
  <si>
    <t>Disahkan oleh :</t>
  </si>
  <si>
    <t>I.</t>
  </si>
  <si>
    <t>II.</t>
  </si>
  <si>
    <t>BREAK DOWN</t>
  </si>
  <si>
    <t xml:space="preserve">Terbilang : </t>
  </si>
  <si>
    <t>=</t>
  </si>
  <si>
    <t>PEMBUATAN MAINHOLE</t>
  </si>
  <si>
    <t>Pembuatan lobang Mainhole untuk pengangkatan endapan</t>
  </si>
  <si>
    <t xml:space="preserve">lumpur dan pengecoran tempat tutup Mainhole </t>
  </si>
  <si>
    <t>- Bekisting :</t>
  </si>
  <si>
    <t>- Pengecoran dinding lobang Mainhole beton cor mutu FC</t>
  </si>
  <si>
    <t xml:space="preserve">                                                                                                   Total biaya</t>
  </si>
  <si>
    <t xml:space="preserve">                                                                                                   Dibulatkan</t>
  </si>
  <si>
    <t>Pembuatan tutup Mainhole reservoir plat bordes</t>
  </si>
  <si>
    <t>Uk : 120 cm x 120 cm   tebal : 6 mm</t>
  </si>
  <si>
    <t>- Plat bordes uk : 1.2 m x 1.2 m   tebal : 6 mm</t>
  </si>
  <si>
    <t>1.44 m2</t>
  </si>
  <si>
    <t>- Plat siku uk : 50 x 50    tebal : 5 mm</t>
  </si>
  <si>
    <t>4.8 m</t>
  </si>
  <si>
    <t xml:space="preserve">- Pemotongan Plat siku </t>
  </si>
  <si>
    <t xml:space="preserve">- Pengelasan Plat siku 64 titik </t>
  </si>
  <si>
    <t xml:space="preserve">   Las titik timbal balik</t>
  </si>
  <si>
    <t>RENCANA JADWAL PENGURASAN RESERVOIR</t>
  </si>
  <si>
    <t>LOKASI : BOOSTER PUMP CEMARA ASRI</t>
  </si>
  <si>
    <t>TANGGAL</t>
  </si>
  <si>
    <t>JAM</t>
  </si>
  <si>
    <t>URAIAN KERJA</t>
  </si>
  <si>
    <t>JUMLAH</t>
  </si>
  <si>
    <t>OPERASI POMPA</t>
  </si>
  <si>
    <t>KETERANGAN</t>
  </si>
  <si>
    <t>POMPA DISTRIBUSI</t>
  </si>
  <si>
    <t>POMPA PENGERING</t>
  </si>
  <si>
    <t>NO.1</t>
  </si>
  <si>
    <t>NO.2</t>
  </si>
  <si>
    <t>NO.3</t>
  </si>
  <si>
    <t>09.00 - 15.00</t>
  </si>
  <si>
    <t>1. Pemasangan peralatan/pemeriksaan</t>
  </si>
  <si>
    <t xml:space="preserve">    kelengkapan peralatan</t>
  </si>
  <si>
    <t>ON</t>
  </si>
  <si>
    <t>OFF</t>
  </si>
  <si>
    <t xml:space="preserve">      - Pemasangan Pompa Ø 4"  </t>
  </si>
  <si>
    <t>1 unit</t>
  </si>
  <si>
    <t xml:space="preserve">      - Pemasangan Pompa Ø 6"  </t>
  </si>
  <si>
    <t xml:space="preserve">      - Pemasangan lampu penerangan </t>
  </si>
  <si>
    <t>Sesuai kebutuhan</t>
  </si>
  <si>
    <t xml:space="preserve">      - Pekerja </t>
  </si>
  <si>
    <t>20 orang</t>
  </si>
  <si>
    <t xml:space="preserve">      - Kelengkapan alat bantu kerja :</t>
  </si>
  <si>
    <t xml:space="preserve">         1. Sapu</t>
  </si>
  <si>
    <t>10 buah</t>
  </si>
  <si>
    <t xml:space="preserve">         2. Alat pendorong Residu</t>
  </si>
  <si>
    <t>6 buah</t>
  </si>
  <si>
    <t xml:space="preserve">         3. Ember pengangkat</t>
  </si>
  <si>
    <t>4 buah</t>
  </si>
  <si>
    <t xml:space="preserve">         4. Brush kawat</t>
  </si>
  <si>
    <t>8 buah</t>
  </si>
  <si>
    <t xml:space="preserve">         5. Brush biasa</t>
  </si>
  <si>
    <t>2. Pelaksanaan Pekerjaan</t>
  </si>
  <si>
    <t xml:space="preserve">    - Penyikatan dinding reservior</t>
  </si>
  <si>
    <t xml:space="preserve">    - Penyikatan lantai reservoir</t>
  </si>
  <si>
    <t xml:space="preserve">    - Pengangkatan lumpur</t>
  </si>
  <si>
    <t xml:space="preserve">    - Pembilasan reservoir</t>
  </si>
  <si>
    <t xml:space="preserve">    - Pengisian reservoir</t>
  </si>
  <si>
    <t xml:space="preserve">    - Pengaturan kembali Valve ke posisi</t>
  </si>
  <si>
    <t xml:space="preserve">      semula</t>
  </si>
  <si>
    <t>05.00</t>
  </si>
  <si>
    <t xml:space="preserve">    - Start Operasi Pompa</t>
  </si>
  <si>
    <t>05.00 - 08.00</t>
  </si>
  <si>
    <t xml:space="preserve">    - Monitoring operasi pompa/jaringan</t>
  </si>
  <si>
    <t>RENCANA JADWAL PEMASANGAN MAGNETIC FLOW Ø 500 mm</t>
  </si>
  <si>
    <t>LOKASI : BOOSTER PUMP GARU I</t>
  </si>
  <si>
    <t>NO.4</t>
  </si>
  <si>
    <t>NO.5</t>
  </si>
  <si>
    <t>SUMP PUMP                Ø 2"</t>
  </si>
  <si>
    <t>14 Sep 2012</t>
  </si>
  <si>
    <t>21.00 - 24.00</t>
  </si>
  <si>
    <t>- Pengaturan Valve pipa transmisi</t>
  </si>
  <si>
    <t xml:space="preserve">   Ø 500 mm</t>
  </si>
  <si>
    <t>- Buka Wash Out (WO)</t>
  </si>
  <si>
    <t xml:space="preserve">- Bongkar pasang Magnetic Flow </t>
  </si>
  <si>
    <t xml:space="preserve">   Ø 500 mm dan accessories</t>
  </si>
  <si>
    <t>- Instal dan setting Control Magnetic</t>
  </si>
  <si>
    <t xml:space="preserve">  Flow</t>
  </si>
  <si>
    <t>24.00</t>
  </si>
  <si>
    <t>- Start operasi pompa</t>
  </si>
  <si>
    <t>- Monitoring operasi pompa/jaringan</t>
  </si>
  <si>
    <t xml:space="preserve">  dan magnetic flow</t>
  </si>
  <si>
    <t>RENCANA JADWAL PEMASANGAN FOOT VALVE Ø 600 mm DAN PENGURASAN RESERVOIR</t>
  </si>
  <si>
    <t>LOKASI : BOOSTER PUMP LAUBENG KLEWANG</t>
  </si>
  <si>
    <t>SUMP PUMP                Ø 4"</t>
  </si>
  <si>
    <t>SUMP PUMP                Ø 6"</t>
  </si>
  <si>
    <t>19 Sep 2012</t>
  </si>
  <si>
    <t>09.00 - 19.00</t>
  </si>
  <si>
    <t>- Persiapan pelaksanaan pekerjaan</t>
  </si>
  <si>
    <t>- Pengangkapan Foot Valve Ø 600 mm</t>
  </si>
  <si>
    <t xml:space="preserve">   keatas reservoir</t>
  </si>
  <si>
    <t>- Persiapan/pemasangan pompa pengering</t>
  </si>
  <si>
    <t>- Pemeriksaan kelengkapan alat kerja</t>
  </si>
  <si>
    <t>- Pemasangan lampu penerangan</t>
  </si>
  <si>
    <t>20.00 - 24.00</t>
  </si>
  <si>
    <t>- Pemasangan Foot Valve Ø 600 mm</t>
  </si>
  <si>
    <t xml:space="preserve">Pendistribusian air </t>
  </si>
  <si>
    <t>- Pengurasan reservoir/pembilasan</t>
  </si>
  <si>
    <t>melalui jalur bypass</t>
  </si>
  <si>
    <t>01.00 - 05.00</t>
  </si>
  <si>
    <t>- Pengisian reservoir</t>
  </si>
  <si>
    <t>- Monitoring Operasional Pompa</t>
  </si>
  <si>
    <t>Lokasi : Booster Pump Sei Agul</t>
  </si>
  <si>
    <t>LOKASI : BOOSTER PUMP MARTUBUNG</t>
  </si>
  <si>
    <t>14 Feb 2014</t>
  </si>
  <si>
    <t>09,00 - 16,00</t>
  </si>
  <si>
    <t xml:space="preserve">     kelengkapan peralatan</t>
  </si>
  <si>
    <t xml:space="preserve">     - Pemasangan lampu penerangan</t>
  </si>
  <si>
    <t xml:space="preserve">     - Pemasangan pompa pengering</t>
  </si>
  <si>
    <t xml:space="preserve">     - Membawa Magnetic Flow Ø 500 mm/</t>
  </si>
  <si>
    <t xml:space="preserve">        Acessories</t>
  </si>
  <si>
    <t xml:space="preserve">     - Dll</t>
  </si>
  <si>
    <t xml:space="preserve">     - Koordinasi IPA Limau Manis untuk </t>
  </si>
  <si>
    <t xml:space="preserve">        pengurangan pompa</t>
  </si>
  <si>
    <t xml:space="preserve">     - Penutupan Valve pipa transmisi jalur </t>
  </si>
  <si>
    <t>20,00 - 21,00</t>
  </si>
  <si>
    <t xml:space="preserve">        Cemara</t>
  </si>
  <si>
    <t xml:space="preserve">        Martubung, Air diarahkan ke Booster</t>
  </si>
  <si>
    <t xml:space="preserve">     - Membuka WO di jembatan Mangaan VII </t>
  </si>
  <si>
    <t>21,00 - 24,00</t>
  </si>
  <si>
    <t>24,00 - 03,00</t>
  </si>
  <si>
    <t xml:space="preserve">     - Pemasangan Magnetic flow dan</t>
  </si>
  <si>
    <t>03,00 - 04,00</t>
  </si>
  <si>
    <t xml:space="preserve">     - Pengaturan /pengoperasian kembali </t>
  </si>
  <si>
    <t xml:space="preserve">        Valve-valve</t>
  </si>
  <si>
    <t>04,00 - 05,00</t>
  </si>
  <si>
    <t xml:space="preserve">     - Pengisian Reservoir</t>
  </si>
  <si>
    <t>05,00</t>
  </si>
  <si>
    <t xml:space="preserve">     - Pengoperasian pompa Booster sesuai</t>
  </si>
  <si>
    <t xml:space="preserve">        jadwal</t>
  </si>
  <si>
    <t>1 lot</t>
  </si>
  <si>
    <t>3 unit</t>
  </si>
  <si>
    <t>1 set</t>
  </si>
  <si>
    <t>1 buah</t>
  </si>
  <si>
    <t>2 unit</t>
  </si>
  <si>
    <t>LOKASI</t>
  </si>
  <si>
    <t>BP. Martubung</t>
  </si>
  <si>
    <t>BP. Cemara</t>
  </si>
  <si>
    <t xml:space="preserve">Jembatan Mangaan </t>
  </si>
  <si>
    <t>Hafiz, Abdi Hakim</t>
  </si>
  <si>
    <t>Pihak Ke III</t>
  </si>
  <si>
    <t>Operator</t>
  </si>
  <si>
    <t>Ir. Suparman,         Abdul Rahim, Zulhadi, Zulham Akbar</t>
  </si>
  <si>
    <t>LOKASI : BOOSTER PUMP SEI AGUL</t>
  </si>
  <si>
    <t>08 Jan 2015</t>
  </si>
  <si>
    <t>09.00 - 16.00</t>
  </si>
  <si>
    <t>Pompa beroperasi sesuai jadwal</t>
  </si>
  <si>
    <t>09 Jan 2015</t>
  </si>
  <si>
    <t>SUMP PUMP                 Ø 4"</t>
  </si>
  <si>
    <t>15.00 - 19.00</t>
  </si>
  <si>
    <t>- Pengurasan Reservoir I</t>
  </si>
  <si>
    <t>19.00 - 03.00</t>
  </si>
  <si>
    <t>- Pengisian Reservoir I</t>
  </si>
  <si>
    <t>Pompa beroperasi normal sesuai jadwal</t>
  </si>
  <si>
    <t>20.00 - 02.00</t>
  </si>
  <si>
    <t>- Pengurasan Reservoir II</t>
  </si>
  <si>
    <t>- Pengisian Reservoir II</t>
  </si>
  <si>
    <t>02.00 - 05.00</t>
  </si>
  <si>
    <t>05.00 - 09.00</t>
  </si>
  <si>
    <t>- Pengaturan Valve kembali</t>
  </si>
  <si>
    <t>- Pengoperasian pompa</t>
  </si>
  <si>
    <t>- Pembersihan disekitar lokasi kerja</t>
  </si>
  <si>
    <t>Pompa OFF</t>
  </si>
  <si>
    <t>Pompa beroperasi sesuai jadwal/kondisi</t>
  </si>
  <si>
    <t>Pada tanggal 08 Januari 2015 seluruh peralatan dan kelengkapan lainnya sudah berada dilokasi</t>
  </si>
  <si>
    <t>- Pengaturan Valve</t>
  </si>
  <si>
    <t>LOKASI : BOOSTER PUMP GAVERTA</t>
  </si>
  <si>
    <t>15 orang</t>
  </si>
  <si>
    <t>14.00 - 19.00</t>
  </si>
  <si>
    <t>- Pengaturan Valve Cel I</t>
  </si>
  <si>
    <t>19.00 - 02.00</t>
  </si>
  <si>
    <t>Pompa beroperasi sesuai jadwal/kondisi kebutuhan air disuplay dari reservoir cel I dan II</t>
  </si>
  <si>
    <t>SUMP PUMP                 Ø 4 &amp; 6"</t>
  </si>
  <si>
    <t>- Pengurasan Reservoir  Cel I</t>
  </si>
  <si>
    <t>- Pengisian Reservoir Cel I</t>
  </si>
  <si>
    <t>- Pengurasan Reservoir Cel II</t>
  </si>
  <si>
    <t>- Pengisian Reservoir Cel II</t>
  </si>
  <si>
    <t>Pompa beroperasi normal sesuai jadwal kebutuhan air dari reservoir Cel II</t>
  </si>
  <si>
    <t>31 Juli 2015</t>
  </si>
  <si>
    <t>1 Agustus 2015</t>
  </si>
  <si>
    <t>16.00 - 20.00</t>
  </si>
  <si>
    <t>Pada tanggal 31 Juli 2015 seluruh peralatan dan kelengkapan lainnya sudah berada dilokasi</t>
  </si>
  <si>
    <t>LOKASI : BOOSTER PUMP MEDAN DENAI</t>
  </si>
  <si>
    <t>4 Sep 2015</t>
  </si>
  <si>
    <t>3 Sep 2015</t>
  </si>
  <si>
    <t>Pada tanggal 3 Sep 2015 seluruh peralatan dan kelengkapan lainnya sudah berada dilokasi</t>
  </si>
  <si>
    <t>- Pengisian Reservoir Cell I dan Cel II</t>
  </si>
  <si>
    <t>- Pengurasan Reservoir Cell I dan Cell II</t>
  </si>
  <si>
    <t>Gusneidi Nazer</t>
  </si>
  <si>
    <t>LOKASI : BOOSTER PUMP RUMAH SUSUN</t>
  </si>
  <si>
    <t>8 Jan 2016</t>
  </si>
  <si>
    <t>7 Jan 2016</t>
  </si>
  <si>
    <t>22.00 - 01.00</t>
  </si>
  <si>
    <t xml:space="preserve">- Pengurasan Reservoir </t>
  </si>
  <si>
    <t xml:space="preserve">- Pengisian Reservoir </t>
  </si>
  <si>
    <t>01.00 - 04.00</t>
  </si>
  <si>
    <t>04.00</t>
  </si>
  <si>
    <t xml:space="preserve">Pompa beroperasi sesuai jadwal/kondisi kebutuhan air disuplay dari reservoir </t>
  </si>
  <si>
    <t>Medan,         Desember 2015</t>
  </si>
  <si>
    <t>Pada tanggal 7 Januari 2016 seluruh peralatan dan kelengkapan lainnya sudah berada dilokasi</t>
  </si>
  <si>
    <t xml:space="preserve">- Pembobokan lantai atas reservoir beton bertulang </t>
  </si>
  <si>
    <t xml:space="preserve">   Uk: 100 x 100 cm tebal : 30 Cm 1 tempat (Ls)</t>
  </si>
  <si>
    <t xml:space="preserve">                         - (0.30 x 1.40) x 4 = 1.68 m2</t>
  </si>
  <si>
    <r>
      <t xml:space="preserve">                         - (0.30 x 1) x 4       </t>
    </r>
    <r>
      <rPr>
        <u/>
        <sz val="11"/>
        <color indexed="8"/>
        <rFont val="Calibri"/>
        <family val="2"/>
      </rPr>
      <t xml:space="preserve">= 1.20 m2  +  </t>
    </r>
  </si>
  <si>
    <t xml:space="preserve">                                                               2.88 m2</t>
  </si>
  <si>
    <t xml:space="preserve">   Uk : 140 x 140  tebal : 30 cm  lebar : 20 cm</t>
  </si>
  <si>
    <t xml:space="preserve">   cor = (0.30 x 0.20) x 5.6</t>
  </si>
  <si>
    <t xml:space="preserve">          = 0.336 m3</t>
  </si>
  <si>
    <t>LOKASI : BOOSTER PUMP MABAR</t>
  </si>
  <si>
    <t>12 Agustus 2016</t>
  </si>
  <si>
    <t>11 Agustus 2016</t>
  </si>
  <si>
    <t>Pada tanggal 11 Agustus 2016 seluruh peralatan dan kelengkapan lainnya sudah berada dilokasi</t>
  </si>
  <si>
    <t>Medan,         Agustus 2016</t>
  </si>
  <si>
    <t>17-02-2017</t>
  </si>
  <si>
    <t>Pompa Booster Beroperasi Normal</t>
  </si>
  <si>
    <t xml:space="preserve">    - Pengaturan Valve Air Masuk Reservoir</t>
  </si>
  <si>
    <t>16-02-2017</t>
  </si>
  <si>
    <t>09.00 - 14.00</t>
  </si>
  <si>
    <t>14.00 - 20.00</t>
  </si>
  <si>
    <t>1. Pelaksanaan Pekerjaan Cell 1</t>
  </si>
  <si>
    <t>2. Pelaksanaan Pekerjaan Cell 2</t>
  </si>
  <si>
    <t>20.00 - 22.00</t>
  </si>
  <si>
    <t xml:space="preserve">    - Pembersihan channel </t>
  </si>
  <si>
    <t>22.00 - 05.00</t>
  </si>
  <si>
    <t>SUMP PUMP               Ø 4" dan 6"</t>
  </si>
  <si>
    <t>Pompa Booster OFF/Mati</t>
  </si>
  <si>
    <t>Kadiv. Perencanaan Air Minum</t>
  </si>
  <si>
    <t>04 Mei 2018</t>
  </si>
  <si>
    <t>Pada tanggal 05 Mei 2018 seluruh peralatan dan kelengkapan lainnya sudah berada dilokasi</t>
  </si>
  <si>
    <t>05 Mei 2015</t>
  </si>
  <si>
    <t>- Pengaturan Valve Reservoir I</t>
  </si>
  <si>
    <t>- Pengurasan Reservoir  I</t>
  </si>
  <si>
    <t>- Pengurasan Reservoir  II</t>
  </si>
  <si>
    <t>- Pengisian Reservoir  II</t>
  </si>
  <si>
    <t>Julfan Fadhli</t>
  </si>
  <si>
    <t>Titik</t>
  </si>
  <si>
    <t xml:space="preserve">RENCANA ANGGARAN BIAYA </t>
  </si>
  <si>
    <t xml:space="preserve">PEKERJAAN </t>
  </si>
  <si>
    <t>buah</t>
  </si>
  <si>
    <t>Rupiah</t>
  </si>
  <si>
    <t>:  PEMBUATAN MANHOLE RESERVOIR</t>
  </si>
  <si>
    <t>Pembuatan lubang manhole, pengecoran tempat tutup manhole</t>
  </si>
  <si>
    <t>Pembuatan tutup manhole dari plat bordes uk : 120 x 120 cm, t 6 mm</t>
  </si>
  <si>
    <t>:  BOOSTER PUMP SEI AGUL</t>
  </si>
  <si>
    <t>Muhri Fepri Iswanto</t>
  </si>
  <si>
    <t>Kadiv. Transmisi Distribusi</t>
  </si>
  <si>
    <t>Nurleli</t>
  </si>
  <si>
    <t>0.336 x 1600000</t>
  </si>
  <si>
    <t xml:space="preserve">   Harga/m @ Rp. 250000</t>
  </si>
  <si>
    <t>4.8 m x 250000</t>
  </si>
  <si>
    <t xml:space="preserve">   Harga/m2 @ Rp. 1,900,000</t>
  </si>
  <si>
    <t>1.44 m2 x 1,900,000</t>
  </si>
  <si>
    <t>2.88 x 558.508</t>
  </si>
  <si>
    <t>0.2 m x 70725</t>
  </si>
  <si>
    <t>64 x 3671,50</t>
  </si>
  <si>
    <t>Medan,     Juni 2022</t>
  </si>
</sst>
</file>

<file path=xl/styles.xml><?xml version="1.0" encoding="utf-8"?>
<styleSheet xmlns="http://schemas.openxmlformats.org/spreadsheetml/2006/main">
  <numFmts count="9"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0.0"/>
    <numFmt numFmtId="167" formatCode="[$Rp-421]#,##0.00_);[Red]\([$Rp-421]#,##0.00\)"/>
    <numFmt numFmtId="168" formatCode="[$Rp-421]#,##0;[Red][$Rp-421]#,##0"/>
    <numFmt numFmtId="169" formatCode="[$Rp-421]#,##0.000_);[Red]\([$Rp-421]#,##0.000\)"/>
    <numFmt numFmtId="170" formatCode="[$Rp-421]#,##0_);[Red]\([$Rp-421]#,##0\)"/>
    <numFmt numFmtId="171" formatCode="#,##0.000_);[Red]\(#,##0.000\)"/>
  </numFmts>
  <fonts count="43">
    <font>
      <sz val="11"/>
      <color indexed="8"/>
      <name val="Calibri"/>
    </font>
    <font>
      <sz val="11"/>
      <color theme="1"/>
      <name val="Calibri"/>
      <family val="2"/>
      <charset val="1"/>
      <scheme val="minor"/>
    </font>
    <font>
      <u/>
      <sz val="11"/>
      <color indexed="8"/>
      <name val="Calibri"/>
      <family val="2"/>
    </font>
    <font>
      <b/>
      <sz val="18"/>
      <color indexed="56"/>
      <name val="Cambria"/>
      <family val="1"/>
    </font>
    <font>
      <sz val="11"/>
      <color indexed="52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0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8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i/>
      <sz val="11"/>
      <color indexed="23"/>
      <name val="Calibri"/>
      <family val="2"/>
    </font>
    <font>
      <b/>
      <sz val="11"/>
      <color indexed="9"/>
      <name val="Calibri"/>
      <family val="2"/>
    </font>
    <font>
      <sz val="9"/>
      <color indexed="8"/>
      <name val="Calibri"/>
      <family val="2"/>
    </font>
    <font>
      <b/>
      <sz val="14"/>
      <name val="Calibri"/>
      <family val="2"/>
    </font>
    <font>
      <b/>
      <sz val="12"/>
      <name val="Calibri"/>
      <family val="2"/>
    </font>
    <font>
      <b/>
      <u/>
      <sz val="12"/>
      <name val="Calibri"/>
      <family val="2"/>
    </font>
    <font>
      <sz val="12"/>
      <name val="Calibri"/>
      <family val="2"/>
    </font>
    <font>
      <sz val="12"/>
      <color indexed="8"/>
      <name val="Calibri"/>
      <family val="2"/>
    </font>
    <font>
      <i/>
      <sz val="12"/>
      <name val="Calibri"/>
      <family val="2"/>
    </font>
    <font>
      <b/>
      <i/>
      <sz val="12"/>
      <name val="Calibri"/>
      <family val="2"/>
    </font>
    <font>
      <b/>
      <sz val="16"/>
      <name val="Calibri"/>
      <family val="2"/>
    </font>
    <font>
      <b/>
      <sz val="11"/>
      <name val="Calibri"/>
      <family val="2"/>
    </font>
    <font>
      <b/>
      <u/>
      <sz val="11"/>
      <name val="Calibri"/>
      <family val="2"/>
    </font>
    <font>
      <sz val="11"/>
      <name val="Calibri"/>
      <family val="2"/>
    </font>
    <font>
      <b/>
      <u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2"/>
      <color indexed="8"/>
      <name val="Calibri"/>
      <family val="2"/>
    </font>
    <font>
      <sz val="11"/>
      <color indexed="57"/>
      <name val="Calibri"/>
      <family val="2"/>
    </font>
    <font>
      <sz val="11"/>
      <color indexed="21"/>
      <name val="Calibri"/>
      <family val="2"/>
    </font>
    <font>
      <sz val="11"/>
      <color indexed="8"/>
      <name val="Calibri"/>
      <family val="2"/>
    </font>
    <font>
      <sz val="11"/>
      <color rgb="FF00B050"/>
      <name val="Calibri"/>
      <family val="2"/>
    </font>
    <font>
      <sz val="11"/>
      <color rgb="FFFF0000"/>
      <name val="Calibri"/>
      <family val="2"/>
    </font>
    <font>
      <b/>
      <sz val="22"/>
      <name val="Calibri"/>
      <family val="2"/>
    </font>
    <font>
      <sz val="16"/>
      <color indexed="8"/>
      <name val="Calibri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</fills>
  <borders count="5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5">
    <xf numFmtId="0" fontId="0" fillId="0" borderId="0"/>
    <xf numFmtId="0" fontId="36" fillId="2" borderId="0" applyNumberFormat="0" applyBorder="0" applyAlignment="0" applyProtection="0"/>
    <xf numFmtId="0" fontId="36" fillId="3" borderId="0" applyNumberFormat="0" applyBorder="0" applyAlignment="0" applyProtection="0"/>
    <xf numFmtId="0" fontId="36" fillId="4" borderId="0" applyNumberFormat="0" applyBorder="0" applyAlignment="0" applyProtection="0"/>
    <xf numFmtId="0" fontId="36" fillId="5" borderId="0" applyNumberFormat="0" applyBorder="0" applyAlignment="0" applyProtection="0"/>
    <xf numFmtId="0" fontId="36" fillId="6" borderId="0" applyNumberFormat="0" applyBorder="0" applyAlignment="0" applyProtection="0"/>
    <xf numFmtId="0" fontId="36" fillId="7" borderId="0" applyNumberFormat="0" applyBorder="0" applyAlignment="0" applyProtection="0"/>
    <xf numFmtId="0" fontId="36" fillId="8" borderId="0" applyNumberFormat="0" applyBorder="0" applyAlignment="0" applyProtection="0"/>
    <xf numFmtId="0" fontId="36" fillId="9" borderId="0" applyNumberFormat="0" applyBorder="0" applyAlignment="0" applyProtection="0"/>
    <xf numFmtId="0" fontId="36" fillId="10" borderId="0" applyNumberFormat="0" applyBorder="0" applyAlignment="0" applyProtection="0"/>
    <xf numFmtId="0" fontId="36" fillId="5" borderId="0" applyNumberFormat="0" applyBorder="0" applyAlignment="0" applyProtection="0"/>
    <xf numFmtId="0" fontId="36" fillId="8" borderId="0" applyNumberFormat="0" applyBorder="0" applyAlignment="0" applyProtection="0"/>
    <xf numFmtId="0" fontId="36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9" borderId="0" applyNumberFormat="0" applyBorder="0" applyAlignment="0" applyProtection="0"/>
    <xf numFmtId="0" fontId="16" fillId="3" borderId="0" applyNumberFormat="0" applyBorder="0" applyAlignment="0" applyProtection="0"/>
    <xf numFmtId="0" fontId="9" fillId="20" borderId="1" applyNumberFormat="0" applyAlignment="0" applyProtection="0"/>
    <xf numFmtId="0" fontId="18" fillId="21" borderId="2" applyNumberFormat="0" applyAlignment="0" applyProtection="0"/>
    <xf numFmtId="165" fontId="36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5" fillId="0" borderId="3" applyNumberFormat="0" applyFill="0" applyAlignment="0" applyProtection="0"/>
    <xf numFmtId="0" fontId="6" fillId="0" borderId="4" applyNumberFormat="0" applyFill="0" applyAlignment="0" applyProtection="0"/>
    <xf numFmtId="0" fontId="7" fillId="0" borderId="5" applyNumberFormat="0" applyFill="0" applyAlignment="0" applyProtection="0"/>
    <xf numFmtId="0" fontId="7" fillId="0" borderId="0" applyNumberFormat="0" applyFill="0" applyBorder="0" applyAlignment="0" applyProtection="0"/>
    <xf numFmtId="0" fontId="10" fillId="7" borderId="1" applyNumberFormat="0" applyAlignment="0" applyProtection="0"/>
    <xf numFmtId="0" fontId="4" fillId="0" borderId="6" applyNumberFormat="0" applyFill="0" applyAlignment="0" applyProtection="0"/>
    <xf numFmtId="0" fontId="15" fillId="22" borderId="0" applyNumberFormat="0" applyBorder="0" applyAlignment="0" applyProtection="0"/>
    <xf numFmtId="0" fontId="36" fillId="23" borderId="7" applyNumberFormat="0" applyFont="0" applyAlignment="0" applyProtection="0"/>
    <xf numFmtId="0" fontId="11" fillId="20" borderId="8" applyNumberFormat="0" applyAlignment="0" applyProtection="0"/>
    <xf numFmtId="0" fontId="3" fillId="0" borderId="0" applyNumberFormat="0" applyFill="0" applyBorder="0" applyAlignment="0" applyProtection="0"/>
    <xf numFmtId="0" fontId="14" fillId="0" borderId="9" applyNumberFormat="0" applyFill="0" applyAlignment="0" applyProtection="0"/>
    <xf numFmtId="0" fontId="8" fillId="0" borderId="0" applyNumberFormat="0" applyFill="0" applyBorder="0" applyAlignment="0" applyProtection="0"/>
    <xf numFmtId="164" fontId="41" fillId="0" borderId="0" applyFont="0" applyFill="0" applyBorder="0" applyAlignment="0" applyProtection="0"/>
    <xf numFmtId="0" fontId="41" fillId="0" borderId="0">
      <alignment vertical="center"/>
    </xf>
  </cellStyleXfs>
  <cellXfs count="371">
    <xf numFmtId="0" fontId="0" fillId="0" borderId="0" xfId="0"/>
    <xf numFmtId="165" fontId="19" fillId="0" borderId="0" xfId="28" applyFont="1"/>
    <xf numFmtId="0" fontId="23" fillId="0" borderId="0" xfId="0" applyFont="1" applyBorder="1"/>
    <xf numFmtId="165" fontId="21" fillId="0" borderId="0" xfId="0" applyNumberFormat="1" applyFont="1" applyBorder="1"/>
    <xf numFmtId="0" fontId="23" fillId="0" borderId="0" xfId="0" applyFont="1"/>
    <xf numFmtId="0" fontId="23" fillId="0" borderId="15" xfId="0" applyFont="1" applyFill="1" applyBorder="1" applyAlignment="1">
      <alignment horizontal="left" vertical="center"/>
    </xf>
    <xf numFmtId="0" fontId="30" fillId="0" borderId="0" xfId="0" applyFont="1"/>
    <xf numFmtId="0" fontId="30" fillId="0" borderId="15" xfId="0" applyFont="1" applyBorder="1" applyAlignment="1">
      <alignment vertical="center"/>
    </xf>
    <xf numFmtId="0" fontId="1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18" xfId="0" applyFont="1" applyFill="1" applyBorder="1" applyAlignment="1"/>
    <xf numFmtId="0" fontId="0" fillId="0" borderId="0" xfId="0" applyFont="1" applyFill="1" applyBorder="1" applyAlignment="1"/>
    <xf numFmtId="38" fontId="0" fillId="0" borderId="0" xfId="0" applyNumberFormat="1" applyFont="1" applyFill="1" applyAlignment="1">
      <alignment horizontal="left"/>
    </xf>
    <xf numFmtId="38" fontId="0" fillId="0" borderId="18" xfId="0" applyNumberFormat="1" applyFont="1" applyFill="1" applyBorder="1" applyAlignment="1">
      <alignment horizontal="left"/>
    </xf>
    <xf numFmtId="38" fontId="0" fillId="0" borderId="0" xfId="0" applyNumberFormat="1" applyFont="1" applyFill="1" applyAlignment="1"/>
    <xf numFmtId="0" fontId="0" fillId="0" borderId="0" xfId="0" applyAlignment="1"/>
    <xf numFmtId="167" fontId="14" fillId="0" borderId="0" xfId="0" applyNumberFormat="1" applyFont="1" applyFill="1" applyAlignment="1">
      <alignment horizontal="left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2" xfId="0" applyBorder="1" applyAlignment="1">
      <alignment horizontal="center" vertical="center" wrapText="1"/>
    </xf>
    <xf numFmtId="0" fontId="0" fillId="0" borderId="35" xfId="0" applyBorder="1" applyAlignment="1">
      <alignment horizontal="center"/>
    </xf>
    <xf numFmtId="0" fontId="0" fillId="0" borderId="10" xfId="0" applyBorder="1"/>
    <xf numFmtId="0" fontId="0" fillId="0" borderId="36" xfId="0" applyBorder="1"/>
    <xf numFmtId="0" fontId="0" fillId="0" borderId="11" xfId="0" applyBorder="1"/>
    <xf numFmtId="0" fontId="0" fillId="0" borderId="14" xfId="0" applyBorder="1" applyAlignment="1">
      <alignment horizontal="center"/>
    </xf>
    <xf numFmtId="0" fontId="0" fillId="0" borderId="15" xfId="0" applyBorder="1"/>
    <xf numFmtId="0" fontId="0" fillId="0" borderId="31" xfId="0" applyBorder="1"/>
    <xf numFmtId="0" fontId="0" fillId="0" borderId="31" xfId="0" applyBorder="1" applyAlignment="1">
      <alignment horizontal="center"/>
    </xf>
    <xf numFmtId="0" fontId="0" fillId="0" borderId="16" xfId="0" applyBorder="1"/>
    <xf numFmtId="0" fontId="0" fillId="0" borderId="14" xfId="0" applyBorder="1"/>
    <xf numFmtId="0" fontId="34" fillId="0" borderId="31" xfId="0" applyFont="1" applyBorder="1" applyAlignment="1">
      <alignment horizontal="center"/>
    </xf>
    <xf numFmtId="0" fontId="8" fillId="0" borderId="31" xfId="0" applyFont="1" applyBorder="1" applyAlignment="1">
      <alignment horizontal="center"/>
    </xf>
    <xf numFmtId="0" fontId="0" fillId="0" borderId="33" xfId="0" applyBorder="1"/>
    <xf numFmtId="0" fontId="0" fillId="0" borderId="37" xfId="0" applyBorder="1"/>
    <xf numFmtId="0" fontId="0" fillId="0" borderId="15" xfId="0" applyBorder="1" applyAlignment="1">
      <alignment vertical="center"/>
    </xf>
    <xf numFmtId="0" fontId="0" fillId="0" borderId="38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22" xfId="0" applyBorder="1"/>
    <xf numFmtId="0" fontId="0" fillId="0" borderId="39" xfId="0" applyBorder="1"/>
    <xf numFmtId="0" fontId="0" fillId="0" borderId="20" xfId="0" applyBorder="1"/>
    <xf numFmtId="0" fontId="0" fillId="0" borderId="40" xfId="0" applyBorder="1"/>
    <xf numFmtId="0" fontId="0" fillId="0" borderId="32" xfId="0" applyBorder="1" applyAlignment="1">
      <alignment horizontal="center"/>
    </xf>
    <xf numFmtId="0" fontId="0" fillId="0" borderId="32" xfId="0" applyBorder="1"/>
    <xf numFmtId="0" fontId="0" fillId="0" borderId="21" xfId="0" applyBorder="1"/>
    <xf numFmtId="0" fontId="32" fillId="0" borderId="0" xfId="0" applyFont="1" applyAlignment="1"/>
    <xf numFmtId="0" fontId="33" fillId="0" borderId="0" xfId="0" applyFont="1" applyAlignment="1"/>
    <xf numFmtId="0" fontId="0" fillId="0" borderId="41" xfId="0" applyFont="1" applyFill="1" applyBorder="1" applyAlignment="1"/>
    <xf numFmtId="0" fontId="13" fillId="0" borderId="31" xfId="0" applyFont="1" applyBorder="1" applyAlignment="1">
      <alignment horizontal="center"/>
    </xf>
    <xf numFmtId="0" fontId="0" fillId="0" borderId="42" xfId="0" applyFont="1" applyFill="1" applyBorder="1" applyAlignment="1"/>
    <xf numFmtId="0" fontId="8" fillId="0" borderId="42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43" xfId="0" applyFont="1" applyFill="1" applyBorder="1" applyAlignment="1"/>
    <xf numFmtId="0" fontId="0" fillId="0" borderId="31" xfId="0" applyBorder="1" applyAlignment="1">
      <alignment vertical="center"/>
    </xf>
    <xf numFmtId="0" fontId="0" fillId="0" borderId="32" xfId="0" applyFont="1" applyFill="1" applyBorder="1" applyAlignment="1">
      <alignment horizontal="center" vertical="center" wrapText="1"/>
    </xf>
    <xf numFmtId="0" fontId="35" fillId="0" borderId="31" xfId="0" applyFont="1" applyBorder="1" applyAlignment="1">
      <alignment horizontal="center"/>
    </xf>
    <xf numFmtId="0" fontId="0" fillId="0" borderId="25" xfId="0" applyFont="1" applyFill="1" applyBorder="1" applyAlignment="1"/>
    <xf numFmtId="0" fontId="0" fillId="0" borderId="13" xfId="0" applyFont="1" applyFill="1" applyBorder="1" applyAlignment="1"/>
    <xf numFmtId="0" fontId="0" fillId="0" borderId="27" xfId="0" applyBorder="1"/>
    <xf numFmtId="0" fontId="0" fillId="0" borderId="24" xfId="0" applyBorder="1" applyAlignment="1">
      <alignment horizontal="center"/>
    </xf>
    <xf numFmtId="0" fontId="23" fillId="0" borderId="15" xfId="0" quotePrefix="1" applyFont="1" applyFill="1" applyBorder="1" applyAlignment="1">
      <alignment horizontal="left" vertical="center"/>
    </xf>
    <xf numFmtId="0" fontId="0" fillId="0" borderId="0" xfId="0" quotePrefix="1"/>
    <xf numFmtId="14" fontId="0" fillId="0" borderId="15" xfId="0" quotePrefix="1" applyNumberFormat="1" applyBorder="1" applyAlignment="1">
      <alignment horizontal="center"/>
    </xf>
    <xf numFmtId="0" fontId="0" fillId="0" borderId="15" xfId="0" quotePrefix="1" applyBorder="1" applyAlignment="1">
      <alignment horizontal="center"/>
    </xf>
    <xf numFmtId="0" fontId="0" fillId="0" borderId="31" xfId="0" quotePrefix="1" applyBorder="1"/>
    <xf numFmtId="0" fontId="0" fillId="0" borderId="0" xfId="0" applyBorder="1"/>
    <xf numFmtId="0" fontId="36" fillId="0" borderId="0" xfId="0" applyFont="1"/>
    <xf numFmtId="0" fontId="36" fillId="0" borderId="0" xfId="0" quotePrefix="1" applyFont="1"/>
    <xf numFmtId="38" fontId="36" fillId="0" borderId="0" xfId="0" applyNumberFormat="1" applyFont="1" applyFill="1" applyAlignment="1"/>
    <xf numFmtId="14" fontId="36" fillId="0" borderId="15" xfId="0" quotePrefix="1" applyNumberFormat="1" applyFont="1" applyBorder="1" applyAlignment="1">
      <alignment horizontal="center"/>
    </xf>
    <xf numFmtId="0" fontId="36" fillId="0" borderId="15" xfId="0" applyFont="1" applyBorder="1"/>
    <xf numFmtId="0" fontId="36" fillId="0" borderId="31" xfId="0" quotePrefix="1" applyFont="1" applyBorder="1"/>
    <xf numFmtId="0" fontId="30" fillId="0" borderId="36" xfId="0" applyFont="1" applyBorder="1"/>
    <xf numFmtId="0" fontId="30" fillId="0" borderId="31" xfId="0" applyFont="1" applyBorder="1" applyAlignment="1">
      <alignment horizontal="center"/>
    </xf>
    <xf numFmtId="0" fontId="30" fillId="0" borderId="24" xfId="0" applyFont="1" applyBorder="1" applyAlignment="1">
      <alignment horizontal="center"/>
    </xf>
    <xf numFmtId="0" fontId="30" fillId="0" borderId="32" xfId="0" applyFont="1" applyBorder="1" applyAlignment="1">
      <alignment horizontal="center"/>
    </xf>
    <xf numFmtId="0" fontId="30" fillId="0" borderId="32" xfId="0" applyFont="1" applyBorder="1"/>
    <xf numFmtId="0" fontId="0" fillId="0" borderId="36" xfId="0" applyFont="1" applyFill="1" applyBorder="1" applyAlignment="1"/>
    <xf numFmtId="0" fontId="0" fillId="0" borderId="31" xfId="0" applyFont="1" applyFill="1" applyBorder="1" applyAlignment="1"/>
    <xf numFmtId="0" fontId="36" fillId="0" borderId="31" xfId="0" applyFont="1" applyFill="1" applyBorder="1" applyAlignment="1">
      <alignment horizontal="center"/>
    </xf>
    <xf numFmtId="0" fontId="36" fillId="0" borderId="42" xfId="0" applyFont="1" applyFill="1" applyBorder="1" applyAlignment="1">
      <alignment horizontal="center"/>
    </xf>
    <xf numFmtId="0" fontId="0" fillId="0" borderId="32" xfId="0" applyFont="1" applyFill="1" applyBorder="1" applyAlignment="1"/>
    <xf numFmtId="0" fontId="36" fillId="0" borderId="24" xfId="0" quotePrefix="1" applyFont="1" applyBorder="1"/>
    <xf numFmtId="0" fontId="0" fillId="0" borderId="12" xfId="0" quotePrefix="1" applyBorder="1"/>
    <xf numFmtId="0" fontId="36" fillId="0" borderId="12" xfId="0" applyFont="1" applyBorder="1"/>
    <xf numFmtId="0" fontId="36" fillId="0" borderId="15" xfId="0" quotePrefix="1" applyFont="1" applyBorder="1"/>
    <xf numFmtId="0" fontId="36" fillId="0" borderId="12" xfId="0" quotePrefix="1" applyFont="1" applyBorder="1"/>
    <xf numFmtId="0" fontId="30" fillId="0" borderId="12" xfId="0" applyFont="1" applyBorder="1" applyAlignment="1">
      <alignment horizontal="center"/>
    </xf>
    <xf numFmtId="0" fontId="30" fillId="0" borderId="15" xfId="0" applyFont="1" applyBorder="1" applyAlignment="1">
      <alignment horizontal="center"/>
    </xf>
    <xf numFmtId="0" fontId="0" fillId="0" borderId="24" xfId="0" applyFont="1" applyFill="1" applyBorder="1" applyAlignment="1"/>
    <xf numFmtId="0" fontId="0" fillId="0" borderId="12" xfId="0" applyFont="1" applyFill="1" applyBorder="1" applyAlignment="1"/>
    <xf numFmtId="0" fontId="8" fillId="0" borderId="12" xfId="0" applyFont="1" applyFill="1" applyBorder="1" applyAlignment="1">
      <alignment horizontal="center"/>
    </xf>
    <xf numFmtId="0" fontId="8" fillId="0" borderId="13" xfId="0" applyFont="1" applyFill="1" applyBorder="1" applyAlignment="1">
      <alignment horizontal="center"/>
    </xf>
    <xf numFmtId="0" fontId="14" fillId="0" borderId="24" xfId="0" applyFont="1" applyBorder="1"/>
    <xf numFmtId="0" fontId="14" fillId="0" borderId="15" xfId="0" applyFont="1" applyBorder="1"/>
    <xf numFmtId="0" fontId="14" fillId="0" borderId="32" xfId="0" applyFont="1" applyBorder="1" applyAlignment="1">
      <alignment horizontal="center" vertical="center"/>
    </xf>
    <xf numFmtId="0" fontId="37" fillId="0" borderId="31" xfId="0" applyFont="1" applyBorder="1" applyAlignment="1">
      <alignment horizontal="center"/>
    </xf>
    <xf numFmtId="0" fontId="14" fillId="0" borderId="31" xfId="0" applyFont="1" applyBorder="1"/>
    <xf numFmtId="0" fontId="0" fillId="0" borderId="17" xfId="0" applyBorder="1"/>
    <xf numFmtId="0" fontId="0" fillId="0" borderId="17" xfId="0" applyBorder="1" applyAlignment="1">
      <alignment horizontal="center"/>
    </xf>
    <xf numFmtId="0" fontId="36" fillId="0" borderId="32" xfId="0" applyFont="1" applyBorder="1" applyAlignment="1">
      <alignment horizontal="center" vertical="center" wrapText="1"/>
    </xf>
    <xf numFmtId="0" fontId="36" fillId="0" borderId="37" xfId="0" quotePrefix="1" applyFont="1" applyBorder="1"/>
    <xf numFmtId="0" fontId="36" fillId="0" borderId="15" xfId="0" applyFont="1" applyBorder="1" applyAlignment="1">
      <alignment vertical="center"/>
    </xf>
    <xf numFmtId="0" fontId="0" fillId="0" borderId="26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30" xfId="0" applyBorder="1" applyAlignment="1">
      <alignment horizontal="center"/>
    </xf>
    <xf numFmtId="0" fontId="36" fillId="0" borderId="31" xfId="0" applyFont="1" applyBorder="1" applyAlignment="1">
      <alignment horizontal="center"/>
    </xf>
    <xf numFmtId="0" fontId="36" fillId="0" borderId="37" xfId="0" quotePrefix="1" applyFont="1" applyBorder="1" applyAlignment="1">
      <alignment vertical="center" wrapText="1"/>
    </xf>
    <xf numFmtId="0" fontId="36" fillId="0" borderId="16" xfId="0" applyFont="1" applyBorder="1" applyAlignment="1">
      <alignment vertical="center" wrapText="1"/>
    </xf>
    <xf numFmtId="0" fontId="36" fillId="0" borderId="15" xfId="0" quotePrefix="1" applyFont="1" applyBorder="1" applyAlignment="1">
      <alignment horizontal="center"/>
    </xf>
    <xf numFmtId="0" fontId="31" fillId="0" borderId="0" xfId="0" applyFont="1" applyAlignment="1">
      <alignment horizontal="center"/>
    </xf>
    <xf numFmtId="0" fontId="36" fillId="0" borderId="0" xfId="0" applyFont="1" applyAlignment="1">
      <alignment horizontal="center"/>
    </xf>
    <xf numFmtId="0" fontId="30" fillId="0" borderId="0" xfId="0" applyFont="1" applyAlignment="1">
      <alignment horizontal="center"/>
    </xf>
    <xf numFmtId="0" fontId="29" fillId="0" borderId="0" xfId="0" applyFont="1" applyAlignment="1">
      <alignment horizontal="center"/>
    </xf>
    <xf numFmtId="0" fontId="30" fillId="0" borderId="24" xfId="0" applyFont="1" applyBorder="1" applyAlignment="1">
      <alignment horizontal="center" vertical="center"/>
    </xf>
    <xf numFmtId="0" fontId="30" fillId="0" borderId="12" xfId="0" applyFont="1" applyBorder="1" applyAlignment="1">
      <alignment horizontal="center" vertical="center"/>
    </xf>
    <xf numFmtId="0" fontId="30" fillId="0" borderId="31" xfId="0" applyFont="1" applyBorder="1" applyAlignment="1">
      <alignment horizontal="center" vertical="center"/>
    </xf>
    <xf numFmtId="0" fontId="30" fillId="0" borderId="32" xfId="0" applyFont="1" applyBorder="1" applyAlignment="1">
      <alignment horizontal="center" vertical="center" wrapText="1"/>
    </xf>
    <xf numFmtId="0" fontId="30" fillId="0" borderId="35" xfId="0" applyFont="1" applyBorder="1" applyAlignment="1">
      <alignment horizontal="center"/>
    </xf>
    <xf numFmtId="0" fontId="30" fillId="0" borderId="10" xfId="0" applyFont="1" applyBorder="1"/>
    <xf numFmtId="0" fontId="30" fillId="0" borderId="11" xfId="0" applyFont="1" applyBorder="1"/>
    <xf numFmtId="0" fontId="30" fillId="0" borderId="14" xfId="0" applyFont="1" applyBorder="1" applyAlignment="1">
      <alignment horizontal="center"/>
    </xf>
    <xf numFmtId="14" fontId="30" fillId="0" borderId="15" xfId="0" quotePrefix="1" applyNumberFormat="1" applyFont="1" applyBorder="1" applyAlignment="1">
      <alignment horizontal="center"/>
    </xf>
    <xf numFmtId="0" fontId="30" fillId="0" borderId="15" xfId="0" applyFont="1" applyBorder="1"/>
    <xf numFmtId="0" fontId="28" fillId="0" borderId="31" xfId="0" applyFont="1" applyBorder="1"/>
    <xf numFmtId="0" fontId="30" fillId="0" borderId="14" xfId="0" applyFont="1" applyBorder="1"/>
    <xf numFmtId="0" fontId="30" fillId="0" borderId="31" xfId="0" applyFont="1" applyBorder="1"/>
    <xf numFmtId="0" fontId="30" fillId="0" borderId="26" xfId="0" applyFont="1" applyBorder="1" applyAlignment="1">
      <alignment horizontal="center"/>
    </xf>
    <xf numFmtId="0" fontId="30" fillId="0" borderId="23" xfId="0" applyFont="1" applyBorder="1" applyAlignment="1">
      <alignment horizontal="center"/>
    </xf>
    <xf numFmtId="0" fontId="30" fillId="0" borderId="27" xfId="0" applyFont="1" applyBorder="1" applyAlignment="1">
      <alignment horizontal="center"/>
    </xf>
    <xf numFmtId="0" fontId="30" fillId="0" borderId="16" xfId="0" applyFont="1" applyBorder="1" applyAlignment="1">
      <alignment vertical="center" wrapText="1"/>
    </xf>
    <xf numFmtId="0" fontId="30" fillId="0" borderId="28" xfId="0" applyFont="1" applyBorder="1" applyAlignment="1">
      <alignment horizontal="center"/>
    </xf>
    <xf numFmtId="0" fontId="30" fillId="0" borderId="29" xfId="0" applyFont="1" applyBorder="1" applyAlignment="1">
      <alignment horizontal="center"/>
    </xf>
    <xf numFmtId="0" fontId="30" fillId="0" borderId="30" xfId="0" applyFont="1" applyBorder="1" applyAlignment="1">
      <alignment horizontal="center"/>
    </xf>
    <xf numFmtId="0" fontId="30" fillId="0" borderId="33" xfId="0" applyFont="1" applyBorder="1"/>
    <xf numFmtId="0" fontId="30" fillId="0" borderId="37" xfId="0" quotePrefix="1" applyFont="1" applyBorder="1"/>
    <xf numFmtId="0" fontId="30" fillId="0" borderId="16" xfId="0" applyFont="1" applyBorder="1"/>
    <xf numFmtId="0" fontId="30" fillId="0" borderId="38" xfId="0" applyFont="1" applyBorder="1" applyAlignment="1">
      <alignment horizontal="center"/>
    </xf>
    <xf numFmtId="0" fontId="30" fillId="0" borderId="15" xfId="0" quotePrefix="1" applyFont="1" applyBorder="1" applyAlignment="1">
      <alignment horizontal="center"/>
    </xf>
    <xf numFmtId="0" fontId="30" fillId="0" borderId="22" xfId="0" applyFont="1" applyBorder="1"/>
    <xf numFmtId="0" fontId="30" fillId="0" borderId="39" xfId="0" applyFont="1" applyBorder="1"/>
    <xf numFmtId="0" fontId="30" fillId="0" borderId="20" xfId="0" applyFont="1" applyBorder="1"/>
    <xf numFmtId="0" fontId="30" fillId="0" borderId="40" xfId="0" applyFont="1" applyBorder="1"/>
    <xf numFmtId="0" fontId="30" fillId="0" borderId="21" xfId="0" applyFont="1" applyBorder="1"/>
    <xf numFmtId="0" fontId="0" fillId="0" borderId="17" xfId="0" applyBorder="1" applyAlignment="1">
      <alignment vertical="center"/>
    </xf>
    <xf numFmtId="0" fontId="0" fillId="0" borderId="17" xfId="0" applyBorder="1" applyAlignment="1">
      <alignment horizontal="center" vertical="center" wrapText="1"/>
    </xf>
    <xf numFmtId="0" fontId="8" fillId="0" borderId="17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34" fillId="0" borderId="17" xfId="0" applyFont="1" applyBorder="1" applyAlignment="1">
      <alignment horizontal="center"/>
    </xf>
    <xf numFmtId="0" fontId="36" fillId="0" borderId="37" xfId="0" applyFont="1" applyBorder="1"/>
    <xf numFmtId="14" fontId="0" fillId="0" borderId="33" xfId="0" quotePrefix="1" applyNumberFormat="1" applyBorder="1" applyAlignment="1">
      <alignment horizontal="center"/>
    </xf>
    <xf numFmtId="0" fontId="36" fillId="0" borderId="21" xfId="0" applyFont="1" applyBorder="1" applyAlignment="1">
      <alignment vertical="center" wrapText="1"/>
    </xf>
    <xf numFmtId="0" fontId="0" fillId="0" borderId="41" xfId="0" applyBorder="1"/>
    <xf numFmtId="0" fontId="23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38" fontId="36" fillId="0" borderId="0" xfId="0" applyNumberFormat="1" applyFont="1" applyFill="1" applyAlignment="1">
      <alignment horizontal="left"/>
    </xf>
    <xf numFmtId="165" fontId="36" fillId="0" borderId="0" xfId="28" applyFont="1"/>
    <xf numFmtId="165" fontId="24" fillId="0" borderId="0" xfId="28" applyFont="1"/>
    <xf numFmtId="0" fontId="27" fillId="0" borderId="0" xfId="0" applyFont="1" applyAlignment="1"/>
    <xf numFmtId="165" fontId="40" fillId="0" borderId="0" xfId="28" applyFont="1"/>
    <xf numFmtId="0" fontId="21" fillId="0" borderId="24" xfId="0" applyFont="1" applyBorder="1" applyAlignment="1">
      <alignment horizontal="center"/>
    </xf>
    <xf numFmtId="0" fontId="21" fillId="0" borderId="12" xfId="0" applyFont="1" applyBorder="1" applyAlignment="1">
      <alignment horizontal="center"/>
    </xf>
    <xf numFmtId="0" fontId="22" fillId="0" borderId="26" xfId="0" applyFont="1" applyBorder="1"/>
    <xf numFmtId="0" fontId="22" fillId="0" borderId="27" xfId="0" applyFont="1" applyBorder="1"/>
    <xf numFmtId="165" fontId="23" fillId="0" borderId="24" xfId="28" applyFont="1" applyBorder="1" applyAlignment="1">
      <alignment horizontal="center"/>
    </xf>
    <xf numFmtId="0" fontId="23" fillId="0" borderId="24" xfId="0" applyFont="1" applyBorder="1"/>
    <xf numFmtId="165" fontId="21" fillId="0" borderId="24" xfId="0" applyNumberFormat="1" applyFont="1" applyBorder="1"/>
    <xf numFmtId="165" fontId="23" fillId="0" borderId="24" xfId="0" applyNumberFormat="1" applyFont="1" applyBorder="1"/>
    <xf numFmtId="0" fontId="23" fillId="0" borderId="15" xfId="0" applyFont="1" applyBorder="1" applyAlignment="1">
      <alignment horizontal="center" vertical="top"/>
    </xf>
    <xf numFmtId="166" fontId="23" fillId="0" borderId="15" xfId="28" applyNumberFormat="1" applyFont="1" applyBorder="1" applyAlignment="1">
      <alignment horizontal="center" vertical="top"/>
    </xf>
    <xf numFmtId="43" fontId="23" fillId="0" borderId="15" xfId="28" applyNumberFormat="1" applyFont="1" applyBorder="1" applyAlignment="1">
      <alignment horizontal="center" vertical="top"/>
    </xf>
    <xf numFmtId="165" fontId="23" fillId="0" borderId="15" xfId="0" applyNumberFormat="1" applyFont="1" applyBorder="1" applyAlignment="1">
      <alignment vertical="top"/>
    </xf>
    <xf numFmtId="165" fontId="19" fillId="0" borderId="0" xfId="28" applyFont="1" applyAlignment="1">
      <alignment vertical="top"/>
    </xf>
    <xf numFmtId="165" fontId="36" fillId="0" borderId="0" xfId="28" applyFont="1" applyAlignment="1">
      <alignment vertical="top"/>
    </xf>
    <xf numFmtId="165" fontId="24" fillId="0" borderId="0" xfId="28" applyFont="1" applyAlignment="1">
      <alignment vertical="top"/>
    </xf>
    <xf numFmtId="43" fontId="23" fillId="0" borderId="15" xfId="28" applyNumberFormat="1" applyFont="1" applyBorder="1" applyAlignment="1">
      <alignment horizontal="left" vertical="top"/>
    </xf>
    <xf numFmtId="165" fontId="19" fillId="0" borderId="0" xfId="28" applyFont="1" applyAlignment="1">
      <alignment horizontal="left" vertical="top"/>
    </xf>
    <xf numFmtId="165" fontId="24" fillId="0" borderId="0" xfId="28" applyFont="1" applyAlignment="1">
      <alignment horizontal="left" vertical="top"/>
    </xf>
    <xf numFmtId="165" fontId="21" fillId="0" borderId="12" xfId="0" applyNumberFormat="1" applyFont="1" applyBorder="1"/>
    <xf numFmtId="0" fontId="23" fillId="0" borderId="26" xfId="0" applyFont="1" applyBorder="1" applyAlignment="1">
      <alignment horizontal="right"/>
    </xf>
    <xf numFmtId="0" fontId="23" fillId="0" borderId="23" xfId="0" applyFont="1" applyBorder="1"/>
    <xf numFmtId="43" fontId="23" fillId="0" borderId="23" xfId="28" applyNumberFormat="1" applyFont="1" applyBorder="1" applyAlignment="1">
      <alignment horizontal="center"/>
    </xf>
    <xf numFmtId="165" fontId="23" fillId="0" borderId="23" xfId="28" applyFont="1" applyBorder="1" applyAlignment="1">
      <alignment horizontal="left"/>
    </xf>
    <xf numFmtId="165" fontId="23" fillId="0" borderId="23" xfId="28" applyFont="1" applyBorder="1" applyAlignment="1">
      <alignment horizontal="right"/>
    </xf>
    <xf numFmtId="43" fontId="21" fillId="0" borderId="24" xfId="28" applyNumberFormat="1" applyFont="1" applyBorder="1" applyAlignment="1">
      <alignment horizontal="right"/>
    </xf>
    <xf numFmtId="165" fontId="21" fillId="0" borderId="15" xfId="0" applyNumberFormat="1" applyFont="1" applyBorder="1"/>
    <xf numFmtId="0" fontId="23" fillId="0" borderId="28" xfId="0" applyFont="1" applyBorder="1"/>
    <xf numFmtId="0" fontId="23" fillId="0" borderId="29" xfId="0" applyFont="1" applyBorder="1" applyAlignment="1"/>
    <xf numFmtId="165" fontId="23" fillId="0" borderId="29" xfId="28" applyFont="1" applyBorder="1" applyAlignment="1">
      <alignment horizontal="center"/>
    </xf>
    <xf numFmtId="0" fontId="23" fillId="0" borderId="29" xfId="0" applyFont="1" applyBorder="1" applyAlignment="1">
      <alignment horizontal="center"/>
    </xf>
    <xf numFmtId="165" fontId="23" fillId="0" borderId="29" xfId="28" applyFont="1" applyBorder="1" applyAlignment="1">
      <alignment horizontal="right"/>
    </xf>
    <xf numFmtId="165" fontId="24" fillId="0" borderId="12" xfId="0" applyNumberFormat="1" applyFont="1" applyBorder="1"/>
    <xf numFmtId="165" fontId="21" fillId="0" borderId="12" xfId="28" applyFont="1" applyBorder="1"/>
    <xf numFmtId="164" fontId="42" fillId="24" borderId="0" xfId="43" applyFont="1" applyFill="1"/>
    <xf numFmtId="0" fontId="1" fillId="24" borderId="0" xfId="44" applyFont="1" applyFill="1" applyAlignment="1"/>
    <xf numFmtId="165" fontId="25" fillId="0" borderId="26" xfId="28" applyFont="1" applyBorder="1" applyAlignment="1">
      <alignment vertical="center"/>
    </xf>
    <xf numFmtId="165" fontId="25" fillId="0" borderId="23" xfId="28" applyFont="1" applyBorder="1" applyAlignment="1">
      <alignment vertical="center"/>
    </xf>
    <xf numFmtId="165" fontId="25" fillId="0" borderId="23" xfId="28" applyFont="1" applyBorder="1" applyAlignment="1">
      <alignment horizontal="center" vertical="center"/>
    </xf>
    <xf numFmtId="165" fontId="25" fillId="0" borderId="27" xfId="28" applyFont="1" applyBorder="1" applyAlignment="1">
      <alignment vertical="center"/>
    </xf>
    <xf numFmtId="0" fontId="21" fillId="0" borderId="24" xfId="0" applyFont="1" applyBorder="1"/>
    <xf numFmtId="0" fontId="42" fillId="24" borderId="0" xfId="44" applyFont="1" applyFill="1" applyAlignment="1"/>
    <xf numFmtId="164" fontId="1" fillId="24" borderId="0" xfId="44" applyNumberFormat="1" applyFont="1" applyFill="1" applyAlignment="1"/>
    <xf numFmtId="165" fontId="25" fillId="0" borderId="28" xfId="28" applyFont="1" applyBorder="1" applyAlignment="1">
      <alignment vertical="center"/>
    </xf>
    <xf numFmtId="165" fontId="26" fillId="0" borderId="29" xfId="28" applyFont="1" applyBorder="1" applyAlignment="1">
      <alignment horizontal="left" vertical="center"/>
    </xf>
    <xf numFmtId="165" fontId="26" fillId="0" borderId="29" xfId="28" applyFont="1" applyBorder="1" applyAlignment="1">
      <alignment horizontal="center" vertical="center"/>
    </xf>
    <xf numFmtId="165" fontId="25" fillId="0" borderId="29" xfId="28" applyFont="1" applyBorder="1" applyAlignment="1">
      <alignment horizontal="center" vertical="center"/>
    </xf>
    <xf numFmtId="165" fontId="25" fillId="0" borderId="29" xfId="28" applyFont="1" applyBorder="1" applyAlignment="1">
      <alignment vertical="center"/>
    </xf>
    <xf numFmtId="165" fontId="25" fillId="0" borderId="30" xfId="28" applyFont="1" applyBorder="1" applyAlignment="1">
      <alignment vertical="center"/>
    </xf>
    <xf numFmtId="0" fontId="21" fillId="0" borderId="12" xfId="0" applyFont="1" applyBorder="1"/>
    <xf numFmtId="0" fontId="23" fillId="0" borderId="0" xfId="0" applyFont="1" applyBorder="1" applyAlignment="1">
      <alignment horizontal="center"/>
    </xf>
    <xf numFmtId="165" fontId="19" fillId="0" borderId="0" xfId="28" applyFont="1" applyAlignment="1">
      <alignment horizontal="center"/>
    </xf>
    <xf numFmtId="165" fontId="23" fillId="0" borderId="12" xfId="0" applyNumberFormat="1" applyFont="1" applyBorder="1" applyAlignment="1">
      <alignment horizontal="left" vertical="top"/>
    </xf>
    <xf numFmtId="38" fontId="0" fillId="0" borderId="0" xfId="0" applyNumberFormat="1" applyFill="1" applyAlignment="1">
      <alignment horizontal="left"/>
    </xf>
    <xf numFmtId="0" fontId="22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23" fillId="0" borderId="33" xfId="0" applyFont="1" applyBorder="1" applyAlignment="1">
      <alignment horizontal="left" vertical="top" wrapText="1"/>
    </xf>
    <xf numFmtId="0" fontId="23" fillId="0" borderId="34" xfId="0" applyFont="1" applyBorder="1" applyAlignment="1">
      <alignment horizontal="left" vertical="top" wrapText="1"/>
    </xf>
    <xf numFmtId="0" fontId="39" fillId="0" borderId="0" xfId="0" applyFont="1" applyAlignment="1">
      <alignment horizontal="center"/>
    </xf>
    <xf numFmtId="0" fontId="27" fillId="0" borderId="0" xfId="0" applyFont="1" applyAlignment="1">
      <alignment horizontal="left" vertical="center" wrapText="1"/>
    </xf>
    <xf numFmtId="0" fontId="27" fillId="0" borderId="0" xfId="0" applyFont="1" applyAlignment="1">
      <alignment horizontal="left"/>
    </xf>
    <xf numFmtId="0" fontId="21" fillId="0" borderId="24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21" fillId="0" borderId="26" xfId="0" applyFont="1" applyBorder="1" applyAlignment="1">
      <alignment horizontal="center" vertical="center"/>
    </xf>
    <xf numFmtId="0" fontId="21" fillId="0" borderId="27" xfId="0" applyFont="1" applyBorder="1" applyAlignment="1">
      <alignment horizontal="center" vertical="center"/>
    </xf>
    <xf numFmtId="0" fontId="21" fillId="0" borderId="28" xfId="0" applyFont="1" applyBorder="1" applyAlignment="1">
      <alignment horizontal="center" vertical="center"/>
    </xf>
    <xf numFmtId="0" fontId="21" fillId="0" borderId="30" xfId="0" applyFont="1" applyBorder="1" applyAlignment="1">
      <alignment horizontal="center" vertical="center"/>
    </xf>
    <xf numFmtId="38" fontId="0" fillId="0" borderId="0" xfId="0" applyNumberFormat="1" applyFont="1" applyFill="1" applyAlignment="1">
      <alignment horizontal="left"/>
    </xf>
    <xf numFmtId="0" fontId="32" fillId="0" borderId="0" xfId="0" applyFont="1" applyAlignment="1">
      <alignment horizontal="center"/>
    </xf>
    <xf numFmtId="0" fontId="33" fillId="0" borderId="0" xfId="0" applyFont="1" applyFill="1" applyAlignment="1">
      <alignment horizontal="center" vertical="center"/>
    </xf>
    <xf numFmtId="168" fontId="14" fillId="0" borderId="0" xfId="0" applyNumberFormat="1" applyFont="1" applyFill="1" applyAlignment="1">
      <alignment horizontal="left"/>
    </xf>
    <xf numFmtId="169" fontId="14" fillId="0" borderId="0" xfId="0" applyNumberFormat="1" applyFont="1" applyFill="1" applyAlignment="1">
      <alignment horizontal="left"/>
    </xf>
    <xf numFmtId="171" fontId="0" fillId="0" borderId="0" xfId="0" applyNumberFormat="1" applyFont="1" applyFill="1" applyAlignment="1">
      <alignment horizontal="left"/>
    </xf>
    <xf numFmtId="170" fontId="14" fillId="0" borderId="0" xfId="0" applyNumberFormat="1" applyFont="1" applyFill="1" applyAlignment="1">
      <alignment horizontal="left"/>
    </xf>
    <xf numFmtId="167" fontId="14" fillId="0" borderId="0" xfId="0" applyNumberFormat="1" applyFont="1" applyFill="1" applyAlignment="1">
      <alignment horizontal="left"/>
    </xf>
    <xf numFmtId="38" fontId="14" fillId="0" borderId="18" xfId="0" applyNumberFormat="1" applyFont="1" applyFill="1" applyBorder="1" applyAlignment="1">
      <alignment horizontal="left"/>
    </xf>
    <xf numFmtId="0" fontId="33" fillId="0" borderId="0" xfId="0" applyFont="1" applyAlignment="1">
      <alignment horizontal="center"/>
    </xf>
    <xf numFmtId="0" fontId="0" fillId="0" borderId="48" xfId="0" applyBorder="1" applyAlignment="1">
      <alignment horizontal="center"/>
    </xf>
    <xf numFmtId="0" fontId="0" fillId="0" borderId="49" xfId="0" applyBorder="1" applyAlignment="1">
      <alignment horizontal="center"/>
    </xf>
    <xf numFmtId="0" fontId="0" fillId="0" borderId="50" xfId="0" applyBorder="1" applyAlignment="1">
      <alignment horizontal="center"/>
    </xf>
    <xf numFmtId="0" fontId="30" fillId="0" borderId="26" xfId="0" applyFont="1" applyBorder="1" applyAlignment="1">
      <alignment horizontal="center" vertical="center" wrapText="1"/>
    </xf>
    <xf numFmtId="0" fontId="30" fillId="0" borderId="23" xfId="0" applyFont="1" applyBorder="1" applyAlignment="1">
      <alignment horizontal="center" vertical="center" wrapText="1"/>
    </xf>
    <xf numFmtId="0" fontId="30" fillId="0" borderId="27" xfId="0" applyFont="1" applyBorder="1" applyAlignment="1">
      <alignment horizontal="center" vertical="center" wrapText="1"/>
    </xf>
    <xf numFmtId="0" fontId="30" fillId="0" borderId="33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0" fontId="30" fillId="0" borderId="34" xfId="0" applyFont="1" applyBorder="1" applyAlignment="1">
      <alignment horizontal="center" vertical="center" wrapText="1"/>
    </xf>
    <xf numFmtId="0" fontId="30" fillId="0" borderId="28" xfId="0" applyFont="1" applyBorder="1" applyAlignment="1">
      <alignment horizontal="center" vertical="center" wrapText="1"/>
    </xf>
    <xf numFmtId="0" fontId="30" fillId="0" borderId="29" xfId="0" applyFont="1" applyBorder="1" applyAlignment="1">
      <alignment horizontal="center" vertical="center" wrapText="1"/>
    </xf>
    <xf numFmtId="0" fontId="30" fillId="0" borderId="30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36" fillId="0" borderId="16" xfId="0" applyFont="1" applyBorder="1" applyAlignment="1">
      <alignment horizontal="center" vertical="center" wrapText="1"/>
    </xf>
    <xf numFmtId="0" fontId="0" fillId="0" borderId="24" xfId="0" applyBorder="1" applyAlignment="1">
      <alignment horizontal="center"/>
    </xf>
    <xf numFmtId="0" fontId="0" fillId="0" borderId="12" xfId="0" applyBorder="1" applyAlignment="1">
      <alignment horizontal="center"/>
    </xf>
    <xf numFmtId="0" fontId="36" fillId="0" borderId="16" xfId="0" applyFont="1" applyBorder="1" applyAlignment="1">
      <alignment horizontal="center" wrapText="1"/>
    </xf>
    <xf numFmtId="0" fontId="0" fillId="0" borderId="41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46" xfId="0" applyBorder="1" applyAlignment="1">
      <alignment horizontal="center"/>
    </xf>
    <xf numFmtId="0" fontId="0" fillId="0" borderId="47" xfId="0" applyBorder="1" applyAlignment="1">
      <alignment horizontal="center"/>
    </xf>
    <xf numFmtId="0" fontId="0" fillId="0" borderId="40" xfId="0" applyBorder="1" applyAlignment="1">
      <alignment horizontal="center"/>
    </xf>
    <xf numFmtId="0" fontId="38" fillId="0" borderId="26" xfId="0" applyFont="1" applyBorder="1" applyAlignment="1">
      <alignment horizontal="center" vertical="center" wrapText="1"/>
    </xf>
    <xf numFmtId="0" fontId="38" fillId="0" borderId="23" xfId="0" applyFont="1" applyBorder="1" applyAlignment="1">
      <alignment horizontal="center" vertical="center" wrapText="1"/>
    </xf>
    <xf numFmtId="0" fontId="38" fillId="0" borderId="27" xfId="0" applyFont="1" applyBorder="1" applyAlignment="1">
      <alignment horizontal="center" vertical="center" wrapText="1"/>
    </xf>
    <xf numFmtId="0" fontId="38" fillId="0" borderId="28" xfId="0" applyFont="1" applyBorder="1" applyAlignment="1">
      <alignment horizontal="center" vertical="center" wrapText="1"/>
    </xf>
    <xf numFmtId="0" fontId="38" fillId="0" borderId="29" xfId="0" applyFont="1" applyBorder="1" applyAlignment="1">
      <alignment horizontal="center" vertical="center" wrapText="1"/>
    </xf>
    <xf numFmtId="0" fontId="38" fillId="0" borderId="30" xfId="0" applyFont="1" applyBorder="1" applyAlignment="1">
      <alignment horizontal="center" vertical="center" wrapText="1"/>
    </xf>
    <xf numFmtId="0" fontId="34" fillId="0" borderId="24" xfId="0" applyFont="1" applyBorder="1" applyAlignment="1">
      <alignment horizontal="center" vertical="center"/>
    </xf>
    <xf numFmtId="0" fontId="34" fillId="0" borderId="12" xfId="0" applyFont="1" applyBorder="1" applyAlignment="1">
      <alignment horizontal="center" vertical="center"/>
    </xf>
    <xf numFmtId="0" fontId="30" fillId="0" borderId="26" xfId="0" applyFont="1" applyBorder="1" applyAlignment="1">
      <alignment horizontal="left" vertical="center" wrapText="1"/>
    </xf>
    <xf numFmtId="0" fontId="30" fillId="0" borderId="23" xfId="0" applyFont="1" applyBorder="1" applyAlignment="1">
      <alignment horizontal="left" vertical="center" wrapText="1"/>
    </xf>
    <xf numFmtId="0" fontId="30" fillId="0" borderId="27" xfId="0" applyFont="1" applyBorder="1" applyAlignment="1">
      <alignment horizontal="left" vertical="center" wrapText="1"/>
    </xf>
    <xf numFmtId="0" fontId="30" fillId="0" borderId="33" xfId="0" applyFont="1" applyBorder="1" applyAlignment="1">
      <alignment horizontal="left" vertical="center" wrapText="1"/>
    </xf>
    <xf numFmtId="0" fontId="30" fillId="0" borderId="0" xfId="0" applyFont="1" applyBorder="1" applyAlignment="1">
      <alignment horizontal="left" vertical="center" wrapText="1"/>
    </xf>
    <xf numFmtId="0" fontId="30" fillId="0" borderId="34" xfId="0" applyFont="1" applyBorder="1" applyAlignment="1">
      <alignment horizontal="left" vertical="center" wrapText="1"/>
    </xf>
    <xf numFmtId="0" fontId="30" fillId="0" borderId="28" xfId="0" applyFont="1" applyBorder="1" applyAlignment="1">
      <alignment horizontal="left" vertical="center" wrapText="1"/>
    </xf>
    <xf numFmtId="0" fontId="30" fillId="0" borderId="29" xfId="0" applyFont="1" applyBorder="1" applyAlignment="1">
      <alignment horizontal="left" vertical="center" wrapText="1"/>
    </xf>
    <xf numFmtId="0" fontId="30" fillId="0" borderId="30" xfId="0" applyFont="1" applyBorder="1" applyAlignment="1">
      <alignment horizontal="left" vertical="center" wrapText="1"/>
    </xf>
    <xf numFmtId="0" fontId="38" fillId="0" borderId="24" xfId="0" applyFont="1" applyBorder="1" applyAlignment="1">
      <alignment horizontal="center" vertical="center"/>
    </xf>
    <xf numFmtId="0" fontId="38" fillId="0" borderId="15" xfId="0" applyFont="1" applyBorder="1" applyAlignment="1">
      <alignment horizontal="center" vertical="center"/>
    </xf>
    <xf numFmtId="0" fontId="38" fillId="0" borderId="12" xfId="0" applyFont="1" applyBorder="1" applyAlignment="1">
      <alignment horizontal="center" vertical="center"/>
    </xf>
    <xf numFmtId="0" fontId="30" fillId="0" borderId="26" xfId="0" applyFont="1" applyBorder="1" applyAlignment="1">
      <alignment horizontal="center" vertical="center"/>
    </xf>
    <xf numFmtId="0" fontId="30" fillId="0" borderId="23" xfId="0" applyFont="1" applyBorder="1" applyAlignment="1">
      <alignment horizontal="center" vertical="center"/>
    </xf>
    <xf numFmtId="0" fontId="30" fillId="0" borderId="27" xfId="0" applyFont="1" applyBorder="1" applyAlignment="1">
      <alignment horizontal="center" vertical="center"/>
    </xf>
    <xf numFmtId="0" fontId="30" fillId="0" borderId="33" xfId="0" applyFont="1" applyBorder="1" applyAlignment="1">
      <alignment horizontal="center" vertical="center"/>
    </xf>
    <xf numFmtId="0" fontId="30" fillId="0" borderId="0" xfId="0" applyFont="1" applyBorder="1" applyAlignment="1">
      <alignment horizontal="center" vertical="center"/>
    </xf>
    <xf numFmtId="0" fontId="30" fillId="0" borderId="34" xfId="0" applyFont="1" applyBorder="1" applyAlignment="1">
      <alignment horizontal="center" vertical="center"/>
    </xf>
    <xf numFmtId="0" fontId="30" fillId="0" borderId="28" xfId="0" applyFont="1" applyBorder="1" applyAlignment="1">
      <alignment horizontal="center" vertical="center"/>
    </xf>
    <xf numFmtId="0" fontId="30" fillId="0" borderId="29" xfId="0" applyFont="1" applyBorder="1" applyAlignment="1">
      <alignment horizontal="center" vertical="center"/>
    </xf>
    <xf numFmtId="0" fontId="30" fillId="0" borderId="30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33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6" fillId="0" borderId="25" xfId="0" applyFont="1" applyBorder="1" applyAlignment="1">
      <alignment horizontal="center" vertical="center" wrapText="1"/>
    </xf>
    <xf numFmtId="0" fontId="36" fillId="0" borderId="13" xfId="0" applyFont="1" applyBorder="1" applyAlignment="1">
      <alignment horizontal="center" vertical="center" wrapText="1"/>
    </xf>
    <xf numFmtId="0" fontId="0" fillId="0" borderId="44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14" fillId="0" borderId="51" xfId="0" applyFont="1" applyBorder="1" applyAlignment="1">
      <alignment horizontal="center" vertical="center"/>
    </xf>
    <xf numFmtId="0" fontId="14" fillId="0" borderId="52" xfId="0" applyFont="1" applyBorder="1" applyAlignment="1">
      <alignment horizontal="center" vertical="center"/>
    </xf>
    <xf numFmtId="0" fontId="14" fillId="0" borderId="53" xfId="0" applyFont="1" applyBorder="1" applyAlignment="1">
      <alignment horizontal="center" vertical="center"/>
    </xf>
    <xf numFmtId="0" fontId="14" fillId="0" borderId="36" xfId="0" applyFont="1" applyBorder="1" applyAlignment="1">
      <alignment horizontal="center" vertical="center"/>
    </xf>
    <xf numFmtId="0" fontId="14" fillId="0" borderId="31" xfId="0" applyFont="1" applyBorder="1" applyAlignment="1">
      <alignment horizontal="center" vertical="center"/>
    </xf>
    <xf numFmtId="0" fontId="14" fillId="0" borderId="32" xfId="0" applyFont="1" applyBorder="1" applyAlignment="1">
      <alignment horizontal="center" vertical="center"/>
    </xf>
    <xf numFmtId="0" fontId="14" fillId="0" borderId="41" xfId="0" applyFont="1" applyBorder="1" applyAlignment="1">
      <alignment horizontal="center" vertical="center"/>
    </xf>
    <xf numFmtId="0" fontId="14" fillId="0" borderId="42" xfId="0" applyFont="1" applyBorder="1" applyAlignment="1">
      <alignment horizontal="center" vertical="center"/>
    </xf>
    <xf numFmtId="0" fontId="14" fillId="0" borderId="43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4" fillId="0" borderId="31" xfId="0" applyFont="1" applyBorder="1" applyAlignment="1">
      <alignment horizontal="center" vertical="center" wrapText="1"/>
    </xf>
    <xf numFmtId="0" fontId="14" fillId="0" borderId="32" xfId="0" applyFont="1" applyBorder="1" applyAlignment="1">
      <alignment horizontal="center" vertical="center" wrapText="1"/>
    </xf>
    <xf numFmtId="0" fontId="36" fillId="0" borderId="42" xfId="0" applyFont="1" applyFill="1" applyBorder="1" applyAlignment="1">
      <alignment horizontal="center" vertical="center" wrapText="1"/>
    </xf>
    <xf numFmtId="0" fontId="0" fillId="0" borderId="42" xfId="0" applyBorder="1" applyAlignment="1">
      <alignment horizontal="center" vertical="center" wrapText="1"/>
    </xf>
    <xf numFmtId="0" fontId="36" fillId="0" borderId="42" xfId="0" applyFont="1" applyFill="1" applyBorder="1" applyAlignment="1">
      <alignment horizontal="center" vertical="center"/>
    </xf>
    <xf numFmtId="0" fontId="0" fillId="0" borderId="42" xfId="0" applyFont="1" applyFill="1" applyBorder="1" applyAlignment="1">
      <alignment horizontal="center" vertical="center"/>
    </xf>
    <xf numFmtId="0" fontId="36" fillId="0" borderId="31" xfId="0" applyFont="1" applyFill="1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37" fillId="0" borderId="24" xfId="0" applyFont="1" applyBorder="1" applyAlignment="1">
      <alignment horizontal="center" vertical="center"/>
    </xf>
    <xf numFmtId="0" fontId="37" fillId="0" borderId="12" xfId="0" applyFont="1" applyBorder="1" applyAlignment="1">
      <alignment horizontal="center" vertical="center"/>
    </xf>
    <xf numFmtId="0" fontId="36" fillId="0" borderId="24" xfId="0" applyFont="1" applyBorder="1" applyAlignment="1">
      <alignment horizontal="center" vertical="center"/>
    </xf>
    <xf numFmtId="0" fontId="36" fillId="0" borderId="12" xfId="0" applyFont="1" applyBorder="1" applyAlignment="1">
      <alignment horizontal="center" vertical="center"/>
    </xf>
    <xf numFmtId="0" fontId="36" fillId="0" borderId="15" xfId="0" applyFont="1" applyBorder="1" applyAlignment="1">
      <alignment horizontal="center" vertical="center"/>
    </xf>
    <xf numFmtId="0" fontId="36" fillId="0" borderId="31" xfId="0" applyFont="1" applyFill="1" applyBorder="1" applyAlignment="1">
      <alignment horizontal="center" vertical="center"/>
    </xf>
    <xf numFmtId="0" fontId="0" fillId="0" borderId="31" xfId="0" applyFont="1" applyFill="1" applyBorder="1" applyAlignment="1">
      <alignment horizontal="center" vertical="center"/>
    </xf>
    <xf numFmtId="0" fontId="30" fillId="0" borderId="31" xfId="0" applyFont="1" applyBorder="1" applyAlignment="1">
      <alignment horizontal="center" vertical="center"/>
    </xf>
    <xf numFmtId="2" fontId="36" fillId="0" borderId="24" xfId="0" quotePrefix="1" applyNumberFormat="1" applyFont="1" applyBorder="1" applyAlignment="1">
      <alignment horizontal="center" vertical="center"/>
    </xf>
    <xf numFmtId="2" fontId="36" fillId="0" borderId="12" xfId="0" quotePrefix="1" applyNumberFormat="1" applyFont="1" applyBorder="1" applyAlignment="1">
      <alignment horizontal="center" vertical="center"/>
    </xf>
    <xf numFmtId="0" fontId="30" fillId="0" borderId="24" xfId="0" applyFont="1" applyBorder="1" applyAlignment="1">
      <alignment horizontal="center" vertical="center"/>
    </xf>
    <xf numFmtId="0" fontId="30" fillId="0" borderId="12" xfId="0" applyFont="1" applyBorder="1" applyAlignment="1">
      <alignment horizontal="center" vertical="center"/>
    </xf>
    <xf numFmtId="0" fontId="20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30" fillId="0" borderId="51" xfId="0" applyFont="1" applyBorder="1" applyAlignment="1">
      <alignment horizontal="center" vertical="center"/>
    </xf>
    <xf numFmtId="0" fontId="30" fillId="0" borderId="52" xfId="0" applyFont="1" applyBorder="1" applyAlignment="1">
      <alignment horizontal="center" vertical="center"/>
    </xf>
    <xf numFmtId="0" fontId="30" fillId="0" borderId="53" xfId="0" applyFont="1" applyBorder="1" applyAlignment="1">
      <alignment horizontal="center" vertical="center"/>
    </xf>
    <xf numFmtId="0" fontId="30" fillId="0" borderId="36" xfId="0" applyFont="1" applyBorder="1" applyAlignment="1">
      <alignment horizontal="center" vertical="center"/>
    </xf>
    <xf numFmtId="0" fontId="30" fillId="0" borderId="32" xfId="0" applyFont="1" applyBorder="1" applyAlignment="1">
      <alignment horizontal="center" vertical="center"/>
    </xf>
    <xf numFmtId="0" fontId="30" fillId="0" borderId="48" xfId="0" applyFont="1" applyBorder="1" applyAlignment="1">
      <alignment horizontal="center" vertical="center"/>
    </xf>
    <xf numFmtId="0" fontId="30" fillId="0" borderId="49" xfId="0" applyFont="1" applyBorder="1" applyAlignment="1">
      <alignment horizontal="center" vertical="center"/>
    </xf>
    <xf numFmtId="0" fontId="30" fillId="0" borderId="50" xfId="0" applyFont="1" applyBorder="1" applyAlignment="1">
      <alignment horizontal="center" vertical="center"/>
    </xf>
    <xf numFmtId="0" fontId="30" fillId="0" borderId="41" xfId="0" applyFont="1" applyBorder="1" applyAlignment="1">
      <alignment horizontal="center" vertical="center"/>
    </xf>
    <xf numFmtId="0" fontId="30" fillId="0" borderId="42" xfId="0" applyFont="1" applyBorder="1" applyAlignment="1">
      <alignment horizontal="center" vertical="center"/>
    </xf>
    <xf numFmtId="0" fontId="30" fillId="0" borderId="43" xfId="0" applyFont="1" applyBorder="1" applyAlignment="1">
      <alignment horizontal="center" vertical="center"/>
    </xf>
    <xf numFmtId="0" fontId="30" fillId="0" borderId="39" xfId="0" applyFont="1" applyBorder="1" applyAlignment="1">
      <alignment horizontal="center" vertical="center"/>
    </xf>
    <xf numFmtId="0" fontId="30" fillId="0" borderId="18" xfId="0" applyFont="1" applyBorder="1" applyAlignment="1">
      <alignment horizontal="center" vertical="center"/>
    </xf>
    <xf numFmtId="0" fontId="30" fillId="0" borderId="19" xfId="0" applyFont="1" applyBorder="1" applyAlignment="1">
      <alignment horizontal="center" vertical="center"/>
    </xf>
    <xf numFmtId="0" fontId="30" fillId="0" borderId="15" xfId="0" applyFont="1" applyBorder="1" applyAlignment="1">
      <alignment horizontal="center" vertical="center"/>
    </xf>
    <xf numFmtId="0" fontId="30" fillId="0" borderId="46" xfId="0" applyFont="1" applyBorder="1" applyAlignment="1">
      <alignment horizontal="center"/>
    </xf>
    <xf numFmtId="0" fontId="30" fillId="0" borderId="47" xfId="0" applyFont="1" applyBorder="1" applyAlignment="1">
      <alignment horizontal="center"/>
    </xf>
    <xf numFmtId="0" fontId="30" fillId="0" borderId="40" xfId="0" applyFont="1" applyBorder="1" applyAlignment="1">
      <alignment horizontal="center"/>
    </xf>
    <xf numFmtId="0" fontId="30" fillId="0" borderId="48" xfId="0" applyFont="1" applyBorder="1" applyAlignment="1">
      <alignment horizontal="center"/>
    </xf>
    <xf numFmtId="0" fontId="30" fillId="0" borderId="49" xfId="0" applyFont="1" applyBorder="1" applyAlignment="1">
      <alignment horizontal="center"/>
    </xf>
    <xf numFmtId="0" fontId="30" fillId="0" borderId="50" xfId="0" applyFont="1" applyBorder="1" applyAlignment="1">
      <alignment horizontal="center"/>
    </xf>
    <xf numFmtId="0" fontId="30" fillId="0" borderId="16" xfId="0" applyFont="1" applyBorder="1" applyAlignment="1">
      <alignment horizontal="center" vertical="center" wrapText="1"/>
    </xf>
    <xf numFmtId="0" fontId="30" fillId="0" borderId="24" xfId="0" applyFont="1" applyBorder="1" applyAlignment="1">
      <alignment horizontal="center"/>
    </xf>
    <xf numFmtId="0" fontId="30" fillId="0" borderId="12" xfId="0" applyFont="1" applyBorder="1" applyAlignment="1">
      <alignment horizontal="center"/>
    </xf>
  </cellXfs>
  <cellStyles count="45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Comma [0] 2" xfId="43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 2" xfId="44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5275</xdr:row>
      <xdr:rowOff>9525</xdr:rowOff>
    </xdr:from>
    <xdr:to>
      <xdr:col>1</xdr:col>
      <xdr:colOff>593435</xdr:colOff>
      <xdr:row>5275</xdr:row>
      <xdr:rowOff>23891</xdr:rowOff>
    </xdr:to>
    <xdr:pic>
      <xdr:nvPicPr>
        <xdr:cNvPr id="2" name="Picture 1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1058618025"/>
          <a:ext cx="841085" cy="14366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28575</xdr:colOff>
      <xdr:row>5364</xdr:row>
      <xdr:rowOff>161925</xdr:rowOff>
    </xdr:from>
    <xdr:to>
      <xdr:col>1</xdr:col>
      <xdr:colOff>541238</xdr:colOff>
      <xdr:row>5364</xdr:row>
      <xdr:rowOff>191475</xdr:rowOff>
    </xdr:to>
    <xdr:pic>
      <xdr:nvPicPr>
        <xdr:cNvPr id="3" name="Picture 3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575" y="1076572650"/>
          <a:ext cx="817463" cy="29550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85725</xdr:colOff>
      <xdr:row>5419</xdr:row>
      <xdr:rowOff>0</xdr:rowOff>
    </xdr:from>
    <xdr:to>
      <xdr:col>1</xdr:col>
      <xdr:colOff>623534</xdr:colOff>
      <xdr:row>5419</xdr:row>
      <xdr:rowOff>23779</xdr:rowOff>
    </xdr:to>
    <xdr:pic>
      <xdr:nvPicPr>
        <xdr:cNvPr id="4" name="Picture 4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85725" y="1087412100"/>
          <a:ext cx="842609" cy="23779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57150</xdr:colOff>
      <xdr:row>5221</xdr:row>
      <xdr:rowOff>9525</xdr:rowOff>
    </xdr:from>
    <xdr:to>
      <xdr:col>1</xdr:col>
      <xdr:colOff>593435</xdr:colOff>
      <xdr:row>5221</xdr:row>
      <xdr:rowOff>24541</xdr:rowOff>
    </xdr:to>
    <xdr:pic>
      <xdr:nvPicPr>
        <xdr:cNvPr id="5" name="Picture 1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1047816675"/>
          <a:ext cx="841085" cy="15016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57150</xdr:colOff>
      <xdr:row>5181</xdr:row>
      <xdr:rowOff>9525</xdr:rowOff>
    </xdr:from>
    <xdr:to>
      <xdr:col>1</xdr:col>
      <xdr:colOff>593435</xdr:colOff>
      <xdr:row>5181</xdr:row>
      <xdr:rowOff>24540</xdr:rowOff>
    </xdr:to>
    <xdr:pic>
      <xdr:nvPicPr>
        <xdr:cNvPr id="6" name="Picture 1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1039815675"/>
          <a:ext cx="841085" cy="15015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28575</xdr:colOff>
      <xdr:row>5460</xdr:row>
      <xdr:rowOff>0</xdr:rowOff>
    </xdr:from>
    <xdr:to>
      <xdr:col>1</xdr:col>
      <xdr:colOff>474563</xdr:colOff>
      <xdr:row>5460</xdr:row>
      <xdr:rowOff>25034</xdr:rowOff>
    </xdr:to>
    <xdr:pic>
      <xdr:nvPicPr>
        <xdr:cNvPr id="7" name="Picture 4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8575" y="1095613125"/>
          <a:ext cx="750788" cy="25034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>
    <xdr:from>
      <xdr:col>0</xdr:col>
      <xdr:colOff>200025</xdr:colOff>
      <xdr:row>968</xdr:row>
      <xdr:rowOff>180975</xdr:rowOff>
    </xdr:from>
    <xdr:to>
      <xdr:col>1</xdr:col>
      <xdr:colOff>4476750</xdr:colOff>
      <xdr:row>971</xdr:row>
      <xdr:rowOff>190500</xdr:rowOff>
    </xdr:to>
    <xdr:pic>
      <xdr:nvPicPr>
        <xdr:cNvPr id="8" name="Picture 2" descr="logo media format horizontal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197281800"/>
          <a:ext cx="143827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200025</xdr:colOff>
      <xdr:row>1004</xdr:row>
      <xdr:rowOff>180975</xdr:rowOff>
    </xdr:from>
    <xdr:to>
      <xdr:col>1</xdr:col>
      <xdr:colOff>4476750</xdr:colOff>
      <xdr:row>1007</xdr:row>
      <xdr:rowOff>190500</xdr:rowOff>
    </xdr:to>
    <xdr:pic>
      <xdr:nvPicPr>
        <xdr:cNvPr id="9" name="Picture 2" descr="logo media format horizontal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204482700"/>
          <a:ext cx="143827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200025</xdr:colOff>
      <xdr:row>1076</xdr:row>
      <xdr:rowOff>180975</xdr:rowOff>
    </xdr:from>
    <xdr:to>
      <xdr:col>1</xdr:col>
      <xdr:colOff>4476750</xdr:colOff>
      <xdr:row>1079</xdr:row>
      <xdr:rowOff>190500</xdr:rowOff>
    </xdr:to>
    <xdr:pic>
      <xdr:nvPicPr>
        <xdr:cNvPr id="10" name="Picture 2" descr="logo media format horizontal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218884500"/>
          <a:ext cx="143827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200025</xdr:colOff>
      <xdr:row>1040</xdr:row>
      <xdr:rowOff>180975</xdr:rowOff>
    </xdr:from>
    <xdr:to>
      <xdr:col>1</xdr:col>
      <xdr:colOff>4476750</xdr:colOff>
      <xdr:row>1043</xdr:row>
      <xdr:rowOff>190500</xdr:rowOff>
    </xdr:to>
    <xdr:pic>
      <xdr:nvPicPr>
        <xdr:cNvPr id="11" name="Picture 2" descr="logo media format horizontal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211683600"/>
          <a:ext cx="143827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186419</xdr:colOff>
      <xdr:row>1115</xdr:row>
      <xdr:rowOff>72118</xdr:rowOff>
    </xdr:from>
    <xdr:to>
      <xdr:col>1</xdr:col>
      <xdr:colOff>3333751</xdr:colOff>
      <xdr:row>1116</xdr:row>
      <xdr:rowOff>140975</xdr:rowOff>
    </xdr:to>
    <xdr:pic>
      <xdr:nvPicPr>
        <xdr:cNvPr id="12" name="Picture 2" descr="logo media format horizontal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491219" y="226576618"/>
          <a:ext cx="1147082" cy="26888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Z26"/>
  <sheetViews>
    <sheetView tabSelected="1" zoomScale="70" zoomScaleNormal="70" workbookViewId="0">
      <selection sqref="A1:I23"/>
    </sheetView>
  </sheetViews>
  <sheetFormatPr defaultRowHeight="15.75"/>
  <cols>
    <col min="1" max="1" width="4.5703125" style="1" customWidth="1"/>
    <col min="2" max="2" width="20" style="1" customWidth="1"/>
    <col min="3" max="3" width="25" style="1" customWidth="1"/>
    <col min="4" max="4" width="10" style="212" customWidth="1"/>
    <col min="5" max="5" width="8.5703125" style="1" customWidth="1"/>
    <col min="6" max="6" width="11" style="1" customWidth="1"/>
    <col min="7" max="7" width="15" style="1" customWidth="1"/>
    <col min="8" max="8" width="17.5703125" style="1" customWidth="1"/>
    <col min="9" max="9" width="16.5703125" style="1" customWidth="1"/>
    <col min="10" max="10" width="12.85546875" style="1" customWidth="1"/>
    <col min="11" max="11" width="17.42578125" style="158" bestFit="1" customWidth="1"/>
    <col min="12" max="12" width="11.7109375" style="159" bestFit="1" customWidth="1"/>
    <col min="13" max="13" width="12.140625" style="1" bestFit="1" customWidth="1"/>
    <col min="14" max="14" width="27.7109375" style="1" customWidth="1"/>
    <col min="15" max="15" width="3.28515625" style="1" customWidth="1"/>
    <col min="16" max="16" width="15.7109375" style="1" bestFit="1" customWidth="1"/>
    <col min="17" max="16384" width="9.140625" style="1"/>
  </cols>
  <sheetData>
    <row r="2" spans="1:14" ht="28.5">
      <c r="A2" s="219" t="s">
        <v>259</v>
      </c>
      <c r="B2" s="219"/>
      <c r="C2" s="219"/>
      <c r="D2" s="219"/>
      <c r="E2" s="219"/>
      <c r="F2" s="219"/>
      <c r="G2" s="219"/>
      <c r="H2" s="219"/>
      <c r="I2" s="219"/>
      <c r="N2" s="59"/>
    </row>
    <row r="3" spans="1:14" s="161" customFormat="1" ht="24.75" customHeight="1">
      <c r="A3" s="160" t="s">
        <v>260</v>
      </c>
      <c r="C3" s="220" t="s">
        <v>263</v>
      </c>
      <c r="D3" s="220"/>
      <c r="E3" s="220"/>
      <c r="F3" s="220"/>
      <c r="G3" s="220"/>
      <c r="H3" s="220"/>
      <c r="I3" s="220"/>
      <c r="K3" s="158"/>
      <c r="L3" s="159"/>
      <c r="N3" s="5"/>
    </row>
    <row r="4" spans="1:14" s="161" customFormat="1" ht="21">
      <c r="A4" s="160" t="s">
        <v>158</v>
      </c>
      <c r="C4" s="221" t="s">
        <v>266</v>
      </c>
      <c r="D4" s="221"/>
      <c r="E4" s="221"/>
      <c r="F4" s="221"/>
      <c r="G4" s="221"/>
      <c r="H4" s="221"/>
      <c r="I4" s="221"/>
      <c r="K4" s="158"/>
      <c r="L4" s="159"/>
    </row>
    <row r="5" spans="1:14">
      <c r="A5" s="156"/>
      <c r="B5" s="156"/>
      <c r="C5" s="156"/>
      <c r="D5" s="156"/>
      <c r="E5" s="156"/>
      <c r="F5" s="156"/>
      <c r="G5" s="156"/>
      <c r="H5" s="156"/>
      <c r="I5" s="156"/>
    </row>
    <row r="6" spans="1:14">
      <c r="A6" s="222" t="s">
        <v>0</v>
      </c>
      <c r="B6" s="224" t="s">
        <v>1</v>
      </c>
      <c r="C6" s="225"/>
      <c r="D6" s="222" t="s">
        <v>2</v>
      </c>
      <c r="E6" s="222" t="s">
        <v>3</v>
      </c>
      <c r="F6" s="222" t="s">
        <v>4</v>
      </c>
      <c r="G6" s="162" t="s">
        <v>5</v>
      </c>
      <c r="H6" s="162" t="s">
        <v>6</v>
      </c>
      <c r="I6" s="162" t="s">
        <v>7</v>
      </c>
    </row>
    <row r="7" spans="1:14">
      <c r="A7" s="223"/>
      <c r="B7" s="226"/>
      <c r="C7" s="227"/>
      <c r="D7" s="223"/>
      <c r="E7" s="223"/>
      <c r="F7" s="223"/>
      <c r="G7" s="163" t="s">
        <v>8</v>
      </c>
      <c r="H7" s="163" t="s">
        <v>8</v>
      </c>
      <c r="I7" s="163" t="s">
        <v>8</v>
      </c>
    </row>
    <row r="8" spans="1:14">
      <c r="A8" s="162"/>
      <c r="B8" s="164"/>
      <c r="C8" s="165"/>
      <c r="D8" s="166"/>
      <c r="E8" s="167"/>
      <c r="F8" s="167"/>
      <c r="G8" s="167"/>
      <c r="H8" s="168"/>
      <c r="I8" s="169"/>
    </row>
    <row r="9" spans="1:14" s="174" customFormat="1" ht="45" customHeight="1">
      <c r="A9" s="170">
        <v>1</v>
      </c>
      <c r="B9" s="217" t="s">
        <v>264</v>
      </c>
      <c r="C9" s="218"/>
      <c r="D9" s="171">
        <v>2</v>
      </c>
      <c r="E9" s="170" t="s">
        <v>258</v>
      </c>
      <c r="F9" s="170" t="s">
        <v>10</v>
      </c>
      <c r="G9" s="172">
        <f>+BreakDown!E20</f>
        <v>2646100</v>
      </c>
      <c r="H9" s="172">
        <f>+G9*D9</f>
        <v>5292200</v>
      </c>
      <c r="I9" s="173"/>
      <c r="K9" s="175"/>
      <c r="L9" s="176"/>
    </row>
    <row r="10" spans="1:14" s="178" customFormat="1" ht="33.75" customHeight="1">
      <c r="A10" s="170">
        <f>+A9+1</f>
        <v>2</v>
      </c>
      <c r="B10" s="217" t="s">
        <v>265</v>
      </c>
      <c r="C10" s="218"/>
      <c r="D10" s="171">
        <f>+D9</f>
        <v>2</v>
      </c>
      <c r="E10" s="170" t="s">
        <v>261</v>
      </c>
      <c r="F10" s="170" t="s">
        <v>10</v>
      </c>
      <c r="G10" s="177">
        <f>+BreakDown!E36</f>
        <v>4185100</v>
      </c>
      <c r="H10" s="177">
        <f>+G10*D10</f>
        <v>8370200</v>
      </c>
      <c r="I10" s="213"/>
      <c r="K10" s="175"/>
      <c r="L10" s="179"/>
    </row>
    <row r="11" spans="1:14">
      <c r="A11" s="181"/>
      <c r="B11" s="182"/>
      <c r="C11" s="182"/>
      <c r="D11" s="183"/>
      <c r="E11" s="184"/>
      <c r="F11" s="185"/>
      <c r="G11" s="185" t="s">
        <v>11</v>
      </c>
      <c r="H11" s="186"/>
      <c r="I11" s="187">
        <f>+H9+H10</f>
        <v>13662400</v>
      </c>
    </row>
    <row r="12" spans="1:14">
      <c r="A12" s="188"/>
      <c r="B12" s="189"/>
      <c r="C12" s="189"/>
      <c r="D12" s="190"/>
      <c r="E12" s="190"/>
      <c r="F12" s="191"/>
      <c r="G12" s="192"/>
      <c r="H12" s="193"/>
      <c r="I12" s="194"/>
    </row>
    <row r="13" spans="1:14">
      <c r="A13" s="197"/>
      <c r="B13" s="198" t="s">
        <v>22</v>
      </c>
      <c r="C13" s="198"/>
      <c r="D13" s="199"/>
      <c r="E13" s="198"/>
      <c r="F13" s="198"/>
      <c r="G13" s="200"/>
      <c r="H13" s="201" t="s">
        <v>12</v>
      </c>
      <c r="I13" s="168">
        <f>I11</f>
        <v>13662400</v>
      </c>
    </row>
    <row r="14" spans="1:14">
      <c r="A14" s="204"/>
      <c r="B14" s="205" t="str">
        <f>P26</f>
        <v>Tiga Belas  Juta Enam Ratus Enam Puluh Dua Ribu Rupiah</v>
      </c>
      <c r="C14" s="206"/>
      <c r="D14" s="207"/>
      <c r="E14" s="208"/>
      <c r="F14" s="208"/>
      <c r="G14" s="209"/>
      <c r="H14" s="210" t="s">
        <v>13</v>
      </c>
      <c r="I14" s="180">
        <f>ROUND(I13,-3)</f>
        <v>13662000</v>
      </c>
    </row>
    <row r="15" spans="1:14">
      <c r="A15" s="2"/>
      <c r="B15" s="2"/>
      <c r="C15" s="2"/>
      <c r="D15" s="211"/>
      <c r="E15" s="2"/>
      <c r="F15" s="2"/>
      <c r="G15" s="2"/>
      <c r="H15" s="2"/>
      <c r="I15" s="3"/>
    </row>
    <row r="16" spans="1:14">
      <c r="A16" s="4"/>
      <c r="B16" s="4"/>
      <c r="C16" s="4"/>
      <c r="D16" s="155"/>
      <c r="E16" s="4"/>
      <c r="F16" s="4"/>
      <c r="G16" s="4"/>
      <c r="H16" s="216" t="s">
        <v>278</v>
      </c>
      <c r="I16" s="216"/>
    </row>
    <row r="17" spans="1:26">
      <c r="A17" s="216" t="s">
        <v>18</v>
      </c>
      <c r="B17" s="216"/>
      <c r="C17" s="216"/>
      <c r="D17" s="216" t="s">
        <v>14</v>
      </c>
      <c r="E17" s="216"/>
      <c r="F17" s="216"/>
      <c r="G17" s="216"/>
      <c r="H17" s="216" t="s">
        <v>15</v>
      </c>
      <c r="I17" s="216"/>
    </row>
    <row r="18" spans="1:26">
      <c r="A18" s="4"/>
      <c r="B18" s="4"/>
      <c r="C18" s="4"/>
      <c r="D18" s="155"/>
      <c r="E18" s="4"/>
      <c r="F18" s="4"/>
      <c r="G18" s="4"/>
      <c r="H18" s="4"/>
      <c r="I18" s="4"/>
      <c r="P18" s="195">
        <f>I14</f>
        <v>13662000</v>
      </c>
      <c r="Q18" s="196">
        <v>1</v>
      </c>
      <c r="R18" s="196">
        <f>+Q18*10</f>
        <v>10</v>
      </c>
      <c r="S18" s="196">
        <f t="shared" ref="S18:Z18" si="0">+R18*10</f>
        <v>100</v>
      </c>
      <c r="T18" s="196">
        <f t="shared" si="0"/>
        <v>1000</v>
      </c>
      <c r="U18" s="196">
        <f t="shared" si="0"/>
        <v>10000</v>
      </c>
      <c r="V18" s="196">
        <f t="shared" si="0"/>
        <v>100000</v>
      </c>
      <c r="W18" s="196">
        <f t="shared" si="0"/>
        <v>1000000</v>
      </c>
      <c r="X18" s="196">
        <f t="shared" si="0"/>
        <v>10000000</v>
      </c>
      <c r="Y18" s="196">
        <f t="shared" si="0"/>
        <v>100000000</v>
      </c>
      <c r="Z18" s="196">
        <f t="shared" si="0"/>
        <v>1000000000</v>
      </c>
    </row>
    <row r="19" spans="1:26">
      <c r="A19" s="4"/>
      <c r="B19" s="4"/>
      <c r="C19" s="4"/>
      <c r="D19" s="155"/>
      <c r="E19" s="4"/>
      <c r="F19" s="4"/>
      <c r="G19" s="4"/>
      <c r="H19" s="4"/>
      <c r="I19" s="4"/>
      <c r="P19" s="202" t="s">
        <v>262</v>
      </c>
      <c r="Q19" s="196">
        <v>0</v>
      </c>
      <c r="R19" s="203">
        <f>MOD(P18,R18)</f>
        <v>0</v>
      </c>
      <c r="S19" s="203">
        <f>MOD(P18,S18)</f>
        <v>0</v>
      </c>
      <c r="T19" s="203">
        <f>MOD(P18,T18)</f>
        <v>0</v>
      </c>
      <c r="U19" s="203">
        <f>MOD(P18,U18)</f>
        <v>2000</v>
      </c>
      <c r="V19" s="203">
        <f>MOD(P18,V18)</f>
        <v>62000</v>
      </c>
      <c r="W19" s="203">
        <f>MOD(P18,W18)</f>
        <v>662000</v>
      </c>
      <c r="X19" s="203">
        <f>MOD(P18,X18)</f>
        <v>3662000</v>
      </c>
      <c r="Y19" s="203">
        <f>MOD(P18,Y18)</f>
        <v>13662000</v>
      </c>
      <c r="Z19" s="203">
        <f>MOD(P18,Z18)</f>
        <v>13662000</v>
      </c>
    </row>
    <row r="20" spans="1:26">
      <c r="A20" s="4"/>
      <c r="B20" s="4"/>
      <c r="C20" s="4"/>
      <c r="D20" s="155"/>
      <c r="E20" s="4"/>
      <c r="F20" s="4"/>
      <c r="G20" s="4"/>
      <c r="H20" s="4"/>
      <c r="I20" s="4"/>
      <c r="P20" s="196"/>
      <c r="Q20" s="196"/>
      <c r="R20" s="196">
        <f t="shared" ref="R20:W20" si="1">+R19-Q19</f>
        <v>0</v>
      </c>
      <c r="S20" s="196">
        <f t="shared" si="1"/>
        <v>0</v>
      </c>
      <c r="T20" s="196">
        <f t="shared" si="1"/>
        <v>0</v>
      </c>
      <c r="U20" s="196">
        <f t="shared" si="1"/>
        <v>2000</v>
      </c>
      <c r="V20" s="196">
        <f t="shared" si="1"/>
        <v>60000</v>
      </c>
      <c r="W20" s="196">
        <f t="shared" si="1"/>
        <v>600000</v>
      </c>
      <c r="X20" s="196">
        <f>+X19-W19</f>
        <v>3000000</v>
      </c>
      <c r="Y20" s="196">
        <f t="shared" ref="Y20:Z20" si="2">+Y19-X19</f>
        <v>10000000</v>
      </c>
      <c r="Z20" s="196">
        <f t="shared" si="2"/>
        <v>0</v>
      </c>
    </row>
    <row r="21" spans="1:26">
      <c r="A21" s="215" t="s">
        <v>269</v>
      </c>
      <c r="B21" s="215"/>
      <c r="C21" s="215"/>
      <c r="D21" s="215" t="s">
        <v>267</v>
      </c>
      <c r="E21" s="215"/>
      <c r="F21" s="215"/>
      <c r="G21" s="215"/>
      <c r="H21" s="215" t="s">
        <v>257</v>
      </c>
      <c r="I21" s="215"/>
      <c r="P21" s="196"/>
      <c r="Q21" s="196"/>
      <c r="R21" s="196">
        <f t="shared" ref="R21:W21" si="3">+R20*10/R18</f>
        <v>0</v>
      </c>
      <c r="S21" s="196">
        <f t="shared" si="3"/>
        <v>0</v>
      </c>
      <c r="T21" s="196">
        <f t="shared" si="3"/>
        <v>0</v>
      </c>
      <c r="U21" s="196">
        <f t="shared" si="3"/>
        <v>2</v>
      </c>
      <c r="V21" s="196">
        <f t="shared" si="3"/>
        <v>6</v>
      </c>
      <c r="W21" s="196">
        <f t="shared" si="3"/>
        <v>6</v>
      </c>
      <c r="X21" s="196">
        <f>+X20*10/X18</f>
        <v>3</v>
      </c>
      <c r="Y21" s="196">
        <f t="shared" ref="Y21:Z21" si="4">+Y20*10/Y18</f>
        <v>1</v>
      </c>
      <c r="Z21" s="196">
        <f t="shared" si="4"/>
        <v>0</v>
      </c>
    </row>
    <row r="22" spans="1:26">
      <c r="A22" s="216" t="s">
        <v>249</v>
      </c>
      <c r="B22" s="216"/>
      <c r="C22" s="216"/>
      <c r="D22" s="216" t="s">
        <v>268</v>
      </c>
      <c r="E22" s="216"/>
      <c r="F22" s="216"/>
      <c r="G22" s="216"/>
      <c r="H22" s="216" t="s">
        <v>16</v>
      </c>
      <c r="I22" s="216"/>
      <c r="P22" s="196"/>
      <c r="Q22" s="196"/>
      <c r="R22" s="196" t="str">
        <f>IF(AND(R21&gt;0,S21&lt;&gt;1),CHOOSE(R21,"satu","dua","tiga","empat","lima","enam","tujuh","delapan","sembilan"),"")</f>
        <v/>
      </c>
      <c r="S22" s="196" t="str">
        <f>IF(S21&gt;0,CHOOSE(S21,CHOOSE(R21+1,"se","se","dua","tiga","empat","lima","enam","tujuh","delapan","sembilan"),"dua","tiga","empat","lima","enam","tujuh","delapan","sembilan"),"")</f>
        <v/>
      </c>
      <c r="T22" s="196" t="str">
        <f>IF(T21&gt;0,CHOOSE(T21,"se","dua","tiga","empat","lima","enam","tujuh","delapan","sembilan"),"")</f>
        <v/>
      </c>
      <c r="U22" s="196" t="str">
        <f>IF(AND(U21&gt;0,V21&lt;&gt;1),CHOOSE(U21,"satu","dua","tiga","empat","lima","enam","tujuh","delapan","sembilan"),"")</f>
        <v>dua</v>
      </c>
      <c r="V22" s="196" t="str">
        <f>IF(V21&gt;0,CHOOSE(V21,CHOOSE(U21+1,"se","se","dua","tiga","empat","lima","enam","tujuh","delapan","sembilan"),"dua","tiga","empat","lima","enam","tujuh","delapan","sembilan"),"")</f>
        <v>enam</v>
      </c>
      <c r="W22" s="196" t="str">
        <f>IF(W21&gt;0,CHOOSE(W21,"se","dua","tiga","empat","lima","enam","tujuh","delapan","sembilan"),"")</f>
        <v>enam</v>
      </c>
      <c r="X22" s="196" t="str">
        <f>IF(AND(X21&gt;0,Y21&lt;&gt;1),CHOOSE(X21,"satu","dua","tiga","empat","lima","enam","tujuh","delapan","sembilan"),"")</f>
        <v/>
      </c>
      <c r="Y22" s="196" t="str">
        <f>IF(Y21&gt;0,CHOOSE(Y21,CHOOSE(X21+1,"","se","dua","tiga","empat","lima","enam","tujuh","delapan","sembilan"),"dua","tiga","empat","lima","enam","tujuh","delapan","sembilan"),"")</f>
        <v>tiga</v>
      </c>
      <c r="Z22" s="196" t="str">
        <f>IF(Z21&gt;0,CHOOSE(Z21,"se","dua","tiga","empat","lima","enam","tujuh","delapan","sembilan"),"")</f>
        <v/>
      </c>
    </row>
    <row r="23" spans="1:26">
      <c r="P23" s="196"/>
      <c r="Q23" s="196"/>
      <c r="R23" s="196"/>
      <c r="S23" s="196" t="str">
        <f>IF(S21&gt;0,IF(AND(S21=1,R21&gt;0)," belas "," puluh "),"")</f>
        <v/>
      </c>
      <c r="T23" s="196" t="str">
        <f>IF(T21&gt;0," ratus ","")</f>
        <v/>
      </c>
      <c r="U23" s="196" t="str">
        <f>IF(SUM(U21,W21)&gt;0," ribu ","")</f>
        <v xml:space="preserve"> ribu </v>
      </c>
      <c r="V23" s="196" t="str">
        <f>IF(V21&gt;0,IF(AND(V21=1,U21&gt;0)," belas "," puluh "),"")</f>
        <v xml:space="preserve"> puluh </v>
      </c>
      <c r="W23" s="196" t="str">
        <f>IF(W21&gt;0," ratus ","")</f>
        <v xml:space="preserve"> ratus </v>
      </c>
      <c r="X23" s="196" t="str">
        <f>IF(SUM(X21,Z21)&gt;0," juta ","")</f>
        <v xml:space="preserve"> juta </v>
      </c>
      <c r="Y23" s="196" t="str">
        <f>IF(Y21&gt;0,IF(AND(Y21=1,X21&gt;0)," belas "," puluh "),"")</f>
        <v xml:space="preserve"> belas </v>
      </c>
      <c r="Z23" s="196" t="str">
        <f>IF(Z21&gt;0," ratus ","")</f>
        <v/>
      </c>
    </row>
    <row r="24" spans="1:26">
      <c r="P24" s="196"/>
      <c r="Q24" s="196"/>
      <c r="R24" s="196" t="str">
        <f>CONCATENATE(R22,R11)</f>
        <v/>
      </c>
      <c r="S24" s="196" t="str">
        <f t="shared" ref="S24:Z24" si="5">CONCATENATE(S22,S23)</f>
        <v/>
      </c>
      <c r="T24" s="196" t="str">
        <f t="shared" si="5"/>
        <v/>
      </c>
      <c r="U24" s="196" t="str">
        <f t="shared" si="5"/>
        <v xml:space="preserve">dua ribu </v>
      </c>
      <c r="V24" s="196" t="str">
        <f t="shared" si="5"/>
        <v xml:space="preserve">enam puluh </v>
      </c>
      <c r="W24" s="196" t="str">
        <f t="shared" si="5"/>
        <v xml:space="preserve">enam ratus </v>
      </c>
      <c r="X24" s="196" t="str">
        <f t="shared" si="5"/>
        <v xml:space="preserve"> juta </v>
      </c>
      <c r="Y24" s="196" t="str">
        <f t="shared" si="5"/>
        <v xml:space="preserve">tiga belas </v>
      </c>
      <c r="Z24" s="196" t="str">
        <f t="shared" si="5"/>
        <v/>
      </c>
    </row>
    <row r="25" spans="1:26">
      <c r="P25" s="196"/>
      <c r="Q25" s="196"/>
      <c r="R25" s="196"/>
      <c r="S25" s="196"/>
      <c r="T25" s="196"/>
      <c r="U25" s="196"/>
      <c r="V25" s="196"/>
      <c r="W25" s="196"/>
      <c r="X25" s="196"/>
      <c r="Y25" s="196"/>
      <c r="Z25" s="196"/>
    </row>
    <row r="26" spans="1:26">
      <c r="P26" s="202" t="str">
        <f>PROPER(CONCATENATE(Z24,Y24,X24,W24,V24,U24,T24,S24,R24,P19))</f>
        <v>Tiga Belas  Juta Enam Ratus Enam Puluh Dua Ribu Rupiah</v>
      </c>
      <c r="Q26" s="196"/>
      <c r="R26" s="196"/>
      <c r="S26" s="196"/>
      <c r="T26" s="196"/>
      <c r="U26" s="196"/>
      <c r="V26" s="196"/>
      <c r="W26" s="196"/>
      <c r="X26" s="196"/>
      <c r="Y26" s="196"/>
      <c r="Z26" s="196"/>
    </row>
  </sheetData>
  <mergeCells count="20">
    <mergeCell ref="A2:I2"/>
    <mergeCell ref="C3:I3"/>
    <mergeCell ref="C4:I4"/>
    <mergeCell ref="A6:A7"/>
    <mergeCell ref="B6:C7"/>
    <mergeCell ref="D6:D7"/>
    <mergeCell ref="E6:E7"/>
    <mergeCell ref="F6:F7"/>
    <mergeCell ref="B9:C9"/>
    <mergeCell ref="B10:C10"/>
    <mergeCell ref="H16:I16"/>
    <mergeCell ref="A17:C17"/>
    <mergeCell ref="D17:G17"/>
    <mergeCell ref="H17:I17"/>
    <mergeCell ref="A21:C21"/>
    <mergeCell ref="D21:G21"/>
    <mergeCell ref="H21:I21"/>
    <mergeCell ref="A22:C22"/>
    <mergeCell ref="D22:G22"/>
    <mergeCell ref="H22:I22"/>
  </mergeCells>
  <printOptions horizontalCentered="1"/>
  <pageMargins left="0.43" right="0.63" top="0.82" bottom="0.55118110236220474" header="1.7716535433070868" footer="0.74803149606299213"/>
  <pageSetup paperSize="5" scale="74" firstPageNumber="4294963191" orientation="portrait" horizontalDpi="4294967293" vertic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enableFormatConditionsCalculation="0">
    <pageSetUpPr fitToPage="1"/>
  </sheetPr>
  <dimension ref="A1:I38"/>
  <sheetViews>
    <sheetView topLeftCell="A25" workbookViewId="0">
      <selection sqref="A1:I37"/>
    </sheetView>
  </sheetViews>
  <sheetFormatPr defaultColWidth="9.140625" defaultRowHeight="15"/>
  <cols>
    <col min="1" max="1" width="2.7109375" customWidth="1"/>
    <col min="2" max="2" width="3" customWidth="1"/>
    <col min="3" max="3" width="57.140625" customWidth="1"/>
    <col min="4" max="4" width="7.5703125" bestFit="1" customWidth="1"/>
    <col min="5" max="5" width="7" customWidth="1"/>
    <col min="6" max="6" width="16.5703125" customWidth="1"/>
    <col min="7" max="7" width="12.5703125" customWidth="1"/>
    <col min="8" max="8" width="12.5703125" bestFit="1" customWidth="1"/>
    <col min="9" max="9" width="12.7109375" bestFit="1" customWidth="1"/>
  </cols>
  <sheetData>
    <row r="1" spans="1:9" ht="18.75">
      <c r="A1" s="229" t="s">
        <v>21</v>
      </c>
      <c r="B1" s="229"/>
      <c r="C1" s="229"/>
      <c r="D1" s="229"/>
      <c r="E1" s="229"/>
      <c r="F1" s="229"/>
      <c r="G1" s="229"/>
      <c r="H1" s="229"/>
      <c r="I1" s="229"/>
    </row>
    <row r="2" spans="1:9" ht="15.75">
      <c r="A2" s="230" t="s">
        <v>24</v>
      </c>
      <c r="B2" s="230"/>
      <c r="C2" s="230"/>
      <c r="D2" s="230"/>
      <c r="E2" s="230"/>
      <c r="F2" s="230"/>
      <c r="G2" s="230"/>
      <c r="H2" s="230"/>
      <c r="I2" s="230"/>
    </row>
    <row r="3" spans="1:9" ht="15.75">
      <c r="A3" s="230" t="s">
        <v>125</v>
      </c>
      <c r="B3" s="230"/>
      <c r="C3" s="230"/>
      <c r="D3" s="230"/>
      <c r="E3" s="230"/>
      <c r="F3" s="230"/>
      <c r="G3" s="230"/>
      <c r="H3" s="230"/>
      <c r="I3" s="230"/>
    </row>
    <row r="5" spans="1:9">
      <c r="B5" s="9" t="s">
        <v>19</v>
      </c>
      <c r="C5" t="s">
        <v>25</v>
      </c>
    </row>
    <row r="6" spans="1:9" ht="18" customHeight="1">
      <c r="C6" t="s">
        <v>26</v>
      </c>
    </row>
    <row r="7" spans="1:9" ht="18" customHeight="1">
      <c r="C7" s="66" t="s">
        <v>223</v>
      </c>
    </row>
    <row r="8" spans="1:9" ht="18" customHeight="1">
      <c r="C8" s="65" t="s">
        <v>224</v>
      </c>
      <c r="D8" t="s">
        <v>23</v>
      </c>
      <c r="E8" s="231">
        <v>500000</v>
      </c>
      <c r="F8" s="231"/>
      <c r="G8" s="231"/>
    </row>
    <row r="9" spans="1:9" ht="18" customHeight="1">
      <c r="C9" s="60" t="s">
        <v>27</v>
      </c>
    </row>
    <row r="10" spans="1:9" ht="18" customHeight="1">
      <c r="C10" s="65" t="s">
        <v>225</v>
      </c>
      <c r="D10" t="s">
        <v>23</v>
      </c>
      <c r="E10" s="67" t="s">
        <v>275</v>
      </c>
      <c r="F10" s="14"/>
      <c r="G10" s="14"/>
      <c r="H10" s="15"/>
    </row>
    <row r="11" spans="1:9" ht="18" customHeight="1">
      <c r="C11" s="65" t="s">
        <v>226</v>
      </c>
      <c r="D11" t="s">
        <v>23</v>
      </c>
      <c r="E11" s="232">
        <f>2.88*558508</f>
        <v>1608503.04</v>
      </c>
      <c r="F11" s="232"/>
      <c r="G11" s="232"/>
      <c r="H11" s="232"/>
    </row>
    <row r="12" spans="1:9" ht="18" customHeight="1">
      <c r="C12" s="65" t="s">
        <v>227</v>
      </c>
      <c r="E12" s="16"/>
      <c r="F12" s="16"/>
      <c r="G12" s="16"/>
      <c r="H12" s="16"/>
    </row>
    <row r="13" spans="1:9" ht="18" customHeight="1">
      <c r="E13" s="16"/>
      <c r="F13" s="16"/>
      <c r="G13" s="16"/>
      <c r="H13" s="16"/>
    </row>
    <row r="14" spans="1:9" ht="18" customHeight="1">
      <c r="C14" s="60" t="s">
        <v>28</v>
      </c>
      <c r="D14" t="s">
        <v>23</v>
      </c>
      <c r="E14" s="65" t="s">
        <v>270</v>
      </c>
    </row>
    <row r="15" spans="1:9" ht="18" customHeight="1">
      <c r="C15" s="65" t="s">
        <v>228</v>
      </c>
      <c r="D15" t="s">
        <v>23</v>
      </c>
      <c r="E15" s="232">
        <f>0.336*1600000</f>
        <v>537600</v>
      </c>
      <c r="F15" s="232"/>
      <c r="G15" s="232"/>
      <c r="H15" s="232"/>
    </row>
    <row r="16" spans="1:9" ht="18" customHeight="1">
      <c r="C16" s="65" t="s">
        <v>229</v>
      </c>
    </row>
    <row r="17" spans="2:8" ht="18" customHeight="1">
      <c r="C17" s="66" t="s">
        <v>230</v>
      </c>
      <c r="E17" s="233"/>
      <c r="F17" s="233"/>
      <c r="G17" s="233"/>
    </row>
    <row r="18" spans="2:8" ht="18" customHeight="1" thickBot="1">
      <c r="D18" s="10"/>
      <c r="E18" s="13"/>
      <c r="F18" s="13"/>
      <c r="G18" s="13"/>
      <c r="H18" s="10"/>
    </row>
    <row r="19" spans="2:8" ht="18" customHeight="1">
      <c r="C19" t="s">
        <v>29</v>
      </c>
      <c r="D19" t="s">
        <v>23</v>
      </c>
      <c r="E19" s="234">
        <f>E8+E11+E15</f>
        <v>2646103.04</v>
      </c>
      <c r="F19" s="234"/>
      <c r="G19" s="234"/>
      <c r="H19" s="234"/>
    </row>
    <row r="20" spans="2:8" ht="18" customHeight="1">
      <c r="C20" t="s">
        <v>30</v>
      </c>
      <c r="D20" t="s">
        <v>23</v>
      </c>
      <c r="E20" s="234">
        <f>ROUND(E19,-2)</f>
        <v>2646100</v>
      </c>
      <c r="F20" s="234"/>
      <c r="G20" s="234"/>
      <c r="H20" s="234"/>
    </row>
    <row r="21" spans="2:8" ht="18" customHeight="1">
      <c r="E21" s="228"/>
      <c r="F21" s="228"/>
      <c r="G21" s="228"/>
    </row>
    <row r="22" spans="2:8" ht="18" customHeight="1">
      <c r="B22" s="9" t="s">
        <v>20</v>
      </c>
      <c r="C22" t="s">
        <v>31</v>
      </c>
      <c r="E22" s="228"/>
      <c r="F22" s="228"/>
      <c r="G22" s="228"/>
    </row>
    <row r="23" spans="2:8" ht="18" customHeight="1">
      <c r="C23" t="s">
        <v>32</v>
      </c>
      <c r="E23" s="228"/>
      <c r="F23" s="228"/>
      <c r="G23" s="228"/>
    </row>
    <row r="24" spans="2:8" ht="18" customHeight="1">
      <c r="C24" s="60" t="s">
        <v>33</v>
      </c>
      <c r="D24" t="s">
        <v>23</v>
      </c>
      <c r="E24" s="12" t="s">
        <v>34</v>
      </c>
      <c r="F24" s="12"/>
      <c r="G24" s="12"/>
    </row>
    <row r="25" spans="2:8" ht="18" customHeight="1">
      <c r="C25" s="65" t="s">
        <v>273</v>
      </c>
      <c r="D25" t="s">
        <v>23</v>
      </c>
      <c r="E25" s="157" t="s">
        <v>274</v>
      </c>
      <c r="F25" s="12"/>
      <c r="G25" s="12"/>
    </row>
    <row r="26" spans="2:8" ht="18" customHeight="1">
      <c r="D26" t="s">
        <v>23</v>
      </c>
      <c r="E26" s="234">
        <f>1.44*1900000</f>
        <v>2736000</v>
      </c>
      <c r="F26" s="234"/>
      <c r="G26" s="234"/>
    </row>
    <row r="27" spans="2:8" ht="18" customHeight="1">
      <c r="C27" s="60" t="s">
        <v>35</v>
      </c>
      <c r="D27" t="s">
        <v>23</v>
      </c>
      <c r="E27" s="12" t="s">
        <v>36</v>
      </c>
      <c r="F27" s="12"/>
      <c r="G27" s="12"/>
    </row>
    <row r="28" spans="2:8">
      <c r="C28" s="65" t="s">
        <v>271</v>
      </c>
      <c r="D28" t="s">
        <v>23</v>
      </c>
      <c r="E28" s="157" t="s">
        <v>272</v>
      </c>
      <c r="F28" s="12"/>
      <c r="G28" s="12"/>
    </row>
    <row r="29" spans="2:8">
      <c r="D29" t="s">
        <v>23</v>
      </c>
      <c r="E29" s="234">
        <f>4.8*250000</f>
        <v>1200000</v>
      </c>
      <c r="F29" s="234"/>
      <c r="G29" s="234"/>
    </row>
    <row r="30" spans="2:8">
      <c r="C30" s="60" t="s">
        <v>37</v>
      </c>
      <c r="D30" t="s">
        <v>23</v>
      </c>
      <c r="E30" s="214" t="s">
        <v>276</v>
      </c>
    </row>
    <row r="31" spans="2:8">
      <c r="B31" s="9"/>
      <c r="D31" t="s">
        <v>23</v>
      </c>
      <c r="E31" s="235">
        <f>0.2*70725</f>
        <v>14145</v>
      </c>
      <c r="F31" s="235"/>
      <c r="G31" s="235"/>
    </row>
    <row r="32" spans="2:8">
      <c r="C32" s="60" t="s">
        <v>38</v>
      </c>
      <c r="D32" t="s">
        <v>23</v>
      </c>
      <c r="E32" s="157" t="s">
        <v>277</v>
      </c>
    </row>
    <row r="33" spans="2:9">
      <c r="C33" t="s">
        <v>39</v>
      </c>
      <c r="D33" t="s">
        <v>23</v>
      </c>
      <c r="E33" s="235">
        <f>64*3671.5</f>
        <v>234976</v>
      </c>
      <c r="F33" s="235"/>
      <c r="G33" s="235"/>
    </row>
    <row r="34" spans="2:9" ht="15.75" thickBot="1">
      <c r="B34" s="9"/>
      <c r="D34" s="10"/>
      <c r="E34" s="236"/>
      <c r="F34" s="236"/>
      <c r="G34" s="236"/>
      <c r="H34" s="10"/>
    </row>
    <row r="35" spans="2:9">
      <c r="C35" t="s">
        <v>29</v>
      </c>
      <c r="D35" t="s">
        <v>23</v>
      </c>
      <c r="E35" s="235">
        <f>E26+E29+E31+E33</f>
        <v>4185121</v>
      </c>
      <c r="F35" s="235"/>
      <c r="G35" s="235"/>
      <c r="H35" s="235"/>
    </row>
    <row r="36" spans="2:9">
      <c r="C36" t="s">
        <v>30</v>
      </c>
      <c r="D36" t="s">
        <v>23</v>
      </c>
      <c r="E36" s="234">
        <f>ROUND(E35,-2)</f>
        <v>4185100</v>
      </c>
      <c r="F36" s="234"/>
      <c r="G36" s="234"/>
      <c r="H36" s="234"/>
    </row>
    <row r="38" spans="2:9">
      <c r="B38" s="8"/>
      <c r="C38" s="8"/>
      <c r="D38" s="8"/>
      <c r="E38" s="8"/>
      <c r="F38" s="8"/>
      <c r="G38" s="8"/>
      <c r="H38" s="8"/>
      <c r="I38" s="8"/>
    </row>
  </sheetData>
  <mergeCells count="19">
    <mergeCell ref="E36:H36"/>
    <mergeCell ref="E26:G26"/>
    <mergeCell ref="E29:G29"/>
    <mergeCell ref="E31:G31"/>
    <mergeCell ref="E33:G33"/>
    <mergeCell ref="E34:G34"/>
    <mergeCell ref="E35:H35"/>
    <mergeCell ref="E23:G23"/>
    <mergeCell ref="A1:I1"/>
    <mergeCell ref="A2:I2"/>
    <mergeCell ref="A3:I3"/>
    <mergeCell ref="E8:G8"/>
    <mergeCell ref="E11:H11"/>
    <mergeCell ref="E15:H15"/>
    <mergeCell ref="E17:G17"/>
    <mergeCell ref="E19:H19"/>
    <mergeCell ref="E20:H20"/>
    <mergeCell ref="E21:G21"/>
    <mergeCell ref="E22:G22"/>
  </mergeCells>
  <printOptions horizontalCentered="1"/>
  <pageMargins left="0.19685039370078741" right="0.31496062992125984" top="0.78740157480314965" bottom="0.51181102362204722" header="0.51181102362204722" footer="0.51181102362204722"/>
  <pageSetup paperSize="256" scale="77" firstPageNumber="4294963191" orientation="portrait" horizontalDpi="4294967292" verticalDpi="4294967292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enableFormatConditionsCalculation="0">
    <pageSetUpPr fitToPage="1"/>
  </sheetPr>
  <dimension ref="A2:L365"/>
  <sheetViews>
    <sheetView topLeftCell="A284" workbookViewId="0">
      <selection activeCell="A170" sqref="A170:K201"/>
    </sheetView>
  </sheetViews>
  <sheetFormatPr defaultColWidth="9.140625" defaultRowHeight="15"/>
  <cols>
    <col min="1" max="1" width="3.5703125" customWidth="1"/>
    <col min="2" max="2" width="14" bestFit="1" customWidth="1"/>
    <col min="3" max="3" width="11.5703125" bestFit="1" customWidth="1"/>
    <col min="4" max="4" width="39.42578125" customWidth="1"/>
    <col min="5" max="5" width="18" bestFit="1" customWidth="1"/>
    <col min="6" max="8" width="6.7109375" customWidth="1"/>
    <col min="9" max="9" width="18.7109375" bestFit="1" customWidth="1"/>
    <col min="10" max="10" width="19.140625" bestFit="1" customWidth="1"/>
    <col min="11" max="11" width="19" customWidth="1"/>
    <col min="12" max="12" width="20.85546875" bestFit="1" customWidth="1"/>
  </cols>
  <sheetData>
    <row r="2" spans="1:12" ht="18.75">
      <c r="A2" s="229" t="s">
        <v>40</v>
      </c>
      <c r="B2" s="229"/>
      <c r="C2" s="229"/>
      <c r="D2" s="229"/>
      <c r="E2" s="229"/>
      <c r="F2" s="229"/>
      <c r="G2" s="229"/>
      <c r="H2" s="229"/>
      <c r="I2" s="229"/>
      <c r="J2" s="229"/>
      <c r="K2" s="44"/>
      <c r="L2" s="44"/>
    </row>
    <row r="3" spans="1:12" ht="15.75">
      <c r="A3" s="237" t="s">
        <v>41</v>
      </c>
      <c r="B3" s="237"/>
      <c r="C3" s="237"/>
      <c r="D3" s="237"/>
      <c r="E3" s="237"/>
      <c r="F3" s="237"/>
      <c r="G3" s="237"/>
      <c r="H3" s="237"/>
      <c r="I3" s="237"/>
      <c r="J3" s="237"/>
      <c r="K3" s="45"/>
      <c r="L3" s="45"/>
    </row>
    <row r="4" spans="1:12" ht="15.75" thickBot="1"/>
    <row r="5" spans="1:12">
      <c r="A5" s="253" t="s">
        <v>0</v>
      </c>
      <c r="B5" s="256" t="s">
        <v>42</v>
      </c>
      <c r="C5" s="256" t="s">
        <v>43</v>
      </c>
      <c r="D5" s="256" t="s">
        <v>44</v>
      </c>
      <c r="E5" s="256" t="s">
        <v>45</v>
      </c>
      <c r="F5" s="266" t="s">
        <v>46</v>
      </c>
      <c r="G5" s="267"/>
      <c r="H5" s="267"/>
      <c r="I5" s="267"/>
      <c r="J5" s="263" t="s">
        <v>47</v>
      </c>
      <c r="K5" s="146"/>
      <c r="L5" s="309"/>
    </row>
    <row r="6" spans="1:12">
      <c r="A6" s="254"/>
      <c r="B6" s="257"/>
      <c r="C6" s="257"/>
      <c r="D6" s="257"/>
      <c r="E6" s="257"/>
      <c r="F6" s="312" t="s">
        <v>48</v>
      </c>
      <c r="G6" s="313"/>
      <c r="H6" s="314"/>
      <c r="I6" s="17" t="s">
        <v>49</v>
      </c>
      <c r="J6" s="264"/>
      <c r="K6" s="307"/>
      <c r="L6" s="309"/>
    </row>
    <row r="7" spans="1:12" ht="30.75" thickBot="1">
      <c r="A7" s="255"/>
      <c r="B7" s="258"/>
      <c r="C7" s="258"/>
      <c r="D7" s="258"/>
      <c r="E7" s="258"/>
      <c r="F7" s="18" t="s">
        <v>50</v>
      </c>
      <c r="G7" s="18" t="s">
        <v>51</v>
      </c>
      <c r="H7" s="18" t="s">
        <v>52</v>
      </c>
      <c r="I7" s="19" t="s">
        <v>247</v>
      </c>
      <c r="J7" s="265"/>
      <c r="K7" s="147"/>
      <c r="L7" s="309"/>
    </row>
    <row r="8" spans="1:12">
      <c r="A8" s="20"/>
      <c r="B8" s="21"/>
      <c r="C8" s="21"/>
      <c r="D8" s="22"/>
      <c r="E8" s="22"/>
      <c r="F8" s="22"/>
      <c r="G8" s="22"/>
      <c r="H8" s="22"/>
      <c r="I8" s="22"/>
      <c r="J8" s="154"/>
      <c r="K8" s="97"/>
      <c r="L8" s="64"/>
    </row>
    <row r="9" spans="1:12" ht="15" customHeight="1">
      <c r="A9" s="24" t="s">
        <v>9</v>
      </c>
      <c r="B9" s="61" t="s">
        <v>239</v>
      </c>
      <c r="C9" s="25" t="s">
        <v>53</v>
      </c>
      <c r="D9" s="26" t="s">
        <v>54</v>
      </c>
      <c r="E9" s="27"/>
      <c r="F9" s="26"/>
      <c r="G9" s="26"/>
      <c r="H9" s="26"/>
      <c r="I9" s="26"/>
      <c r="J9" s="310" t="s">
        <v>237</v>
      </c>
      <c r="K9" s="97"/>
      <c r="L9" s="64"/>
    </row>
    <row r="10" spans="1:12">
      <c r="A10" s="29"/>
      <c r="B10" s="25"/>
      <c r="C10" s="25"/>
      <c r="D10" s="26" t="s">
        <v>55</v>
      </c>
      <c r="E10" s="27"/>
      <c r="F10" s="30"/>
      <c r="G10" s="30"/>
      <c r="H10" s="30"/>
      <c r="I10" s="30"/>
      <c r="J10" s="259"/>
      <c r="K10" s="148"/>
      <c r="L10" s="149"/>
    </row>
    <row r="11" spans="1:12">
      <c r="A11" s="29"/>
      <c r="B11" s="25"/>
      <c r="C11" s="25"/>
      <c r="D11" s="26" t="s">
        <v>58</v>
      </c>
      <c r="E11" s="27" t="s">
        <v>59</v>
      </c>
      <c r="F11" s="27"/>
      <c r="G11" s="27"/>
      <c r="H11" s="27"/>
      <c r="I11" s="27"/>
      <c r="J11" s="259"/>
      <c r="K11" s="97"/>
      <c r="L11" s="149"/>
    </row>
    <row r="12" spans="1:12">
      <c r="A12" s="29"/>
      <c r="B12" s="25"/>
      <c r="C12" s="25"/>
      <c r="D12" s="26" t="s">
        <v>60</v>
      </c>
      <c r="E12" s="27" t="s">
        <v>59</v>
      </c>
      <c r="F12" s="27"/>
      <c r="G12" s="27"/>
      <c r="H12" s="27"/>
      <c r="I12" s="27"/>
      <c r="J12" s="259"/>
      <c r="K12" s="97"/>
      <c r="L12" s="64"/>
    </row>
    <row r="13" spans="1:12">
      <c r="A13" s="29"/>
      <c r="B13" s="25"/>
      <c r="C13" s="25"/>
      <c r="D13" s="26" t="s">
        <v>61</v>
      </c>
      <c r="E13" s="27" t="s">
        <v>62</v>
      </c>
      <c r="F13" s="27"/>
      <c r="G13" s="27"/>
      <c r="H13" s="27"/>
      <c r="I13" s="27"/>
      <c r="J13" s="259"/>
      <c r="K13" s="97"/>
      <c r="L13" s="64"/>
    </row>
    <row r="14" spans="1:12">
      <c r="A14" s="29"/>
      <c r="B14" s="25"/>
      <c r="C14" s="25"/>
      <c r="D14" s="26" t="s">
        <v>63</v>
      </c>
      <c r="E14" s="27" t="s">
        <v>64</v>
      </c>
      <c r="F14" s="27"/>
      <c r="G14" s="27"/>
      <c r="H14" s="27"/>
      <c r="I14" s="27"/>
      <c r="J14" s="259"/>
      <c r="K14" s="97"/>
      <c r="L14" s="64"/>
    </row>
    <row r="15" spans="1:12">
      <c r="A15" s="29"/>
      <c r="B15" s="25"/>
      <c r="C15" s="25"/>
      <c r="D15" s="26" t="s">
        <v>65</v>
      </c>
      <c r="E15" s="27"/>
      <c r="F15" s="27"/>
      <c r="G15" s="27"/>
      <c r="H15" s="27"/>
      <c r="I15" s="27"/>
      <c r="J15" s="259"/>
      <c r="K15" s="97"/>
      <c r="L15" s="64"/>
    </row>
    <row r="16" spans="1:12">
      <c r="A16" s="29"/>
      <c r="B16" s="25"/>
      <c r="C16" s="25"/>
      <c r="D16" s="26" t="s">
        <v>66</v>
      </c>
      <c r="E16" s="27" t="s">
        <v>67</v>
      </c>
      <c r="F16" s="27"/>
      <c r="G16" s="27"/>
      <c r="H16" s="27"/>
      <c r="I16" s="27"/>
      <c r="J16" s="259"/>
      <c r="K16" s="97"/>
      <c r="L16" s="64"/>
    </row>
    <row r="17" spans="1:12">
      <c r="A17" s="29"/>
      <c r="B17" s="25"/>
      <c r="C17" s="25"/>
      <c r="D17" s="26" t="s">
        <v>68</v>
      </c>
      <c r="E17" s="27" t="s">
        <v>69</v>
      </c>
      <c r="F17" s="27"/>
      <c r="G17" s="27"/>
      <c r="H17" s="27"/>
      <c r="I17" s="27"/>
      <c r="J17" s="259"/>
      <c r="K17" s="97"/>
      <c r="L17" s="64"/>
    </row>
    <row r="18" spans="1:12">
      <c r="A18" s="29"/>
      <c r="B18" s="25"/>
      <c r="C18" s="25"/>
      <c r="D18" s="26" t="s">
        <v>70</v>
      </c>
      <c r="E18" s="27" t="s">
        <v>71</v>
      </c>
      <c r="F18" s="27"/>
      <c r="G18" s="27"/>
      <c r="H18" s="27"/>
      <c r="I18" s="27"/>
      <c r="J18" s="259"/>
      <c r="K18" s="97"/>
      <c r="L18" s="64"/>
    </row>
    <row r="19" spans="1:12">
      <c r="A19" s="29"/>
      <c r="B19" s="25"/>
      <c r="C19" s="25"/>
      <c r="D19" s="26" t="s">
        <v>72</v>
      </c>
      <c r="E19" s="27" t="s">
        <v>73</v>
      </c>
      <c r="F19" s="27"/>
      <c r="G19" s="27"/>
      <c r="H19" s="27"/>
      <c r="I19" s="27"/>
      <c r="J19" s="259"/>
      <c r="K19" s="97"/>
      <c r="L19" s="64"/>
    </row>
    <row r="20" spans="1:12">
      <c r="A20" s="29"/>
      <c r="B20" s="25"/>
      <c r="C20" s="25"/>
      <c r="D20" s="26" t="s">
        <v>74</v>
      </c>
      <c r="E20" s="27" t="s">
        <v>73</v>
      </c>
      <c r="F20" s="27"/>
      <c r="G20" s="27"/>
      <c r="H20" s="27"/>
      <c r="I20" s="27"/>
      <c r="J20" s="259"/>
      <c r="K20" s="97"/>
      <c r="L20" s="64"/>
    </row>
    <row r="21" spans="1:12">
      <c r="A21" s="29"/>
      <c r="B21" s="25"/>
      <c r="C21" s="25"/>
      <c r="D21" s="26"/>
      <c r="E21" s="27"/>
      <c r="F21" s="27"/>
      <c r="G21" s="27"/>
      <c r="H21" s="27"/>
      <c r="I21" s="27"/>
      <c r="J21" s="259"/>
      <c r="K21" s="97"/>
      <c r="L21" s="64"/>
    </row>
    <row r="22" spans="1:12">
      <c r="A22" s="29"/>
      <c r="B22" s="61" t="s">
        <v>236</v>
      </c>
      <c r="C22" s="25"/>
      <c r="D22" s="26" t="s">
        <v>242</v>
      </c>
      <c r="E22" s="27"/>
      <c r="F22" s="27"/>
      <c r="G22" s="27"/>
      <c r="H22" s="27"/>
      <c r="I22" s="27"/>
      <c r="J22" s="259"/>
      <c r="K22" s="97"/>
      <c r="L22" s="64"/>
    </row>
    <row r="23" spans="1:12">
      <c r="A23" s="29"/>
      <c r="B23" s="152"/>
      <c r="C23" s="25" t="s">
        <v>240</v>
      </c>
      <c r="D23" s="151" t="s">
        <v>238</v>
      </c>
      <c r="E23" s="27"/>
      <c r="F23" s="27"/>
      <c r="G23" s="27"/>
      <c r="H23" s="27"/>
      <c r="I23" s="72" t="s">
        <v>56</v>
      </c>
      <c r="J23" s="259"/>
      <c r="K23" s="97"/>
      <c r="L23" s="64"/>
    </row>
    <row r="24" spans="1:12">
      <c r="A24" s="29"/>
      <c r="B24" s="152"/>
      <c r="C24" s="25"/>
      <c r="D24" s="33" t="s">
        <v>76</v>
      </c>
      <c r="E24" s="27"/>
      <c r="F24" s="27"/>
      <c r="G24" s="27"/>
      <c r="H24" s="27"/>
      <c r="I24" s="72" t="s">
        <v>56</v>
      </c>
      <c r="J24" s="259"/>
      <c r="K24" s="97"/>
      <c r="L24" s="64"/>
    </row>
    <row r="25" spans="1:12">
      <c r="A25" s="29"/>
      <c r="B25" s="152"/>
      <c r="C25" s="25"/>
      <c r="D25" s="33" t="s">
        <v>77</v>
      </c>
      <c r="E25" s="27"/>
      <c r="F25" s="27"/>
      <c r="G25" s="27"/>
      <c r="H25" s="27"/>
      <c r="I25" s="72" t="s">
        <v>56</v>
      </c>
      <c r="J25" s="259"/>
      <c r="K25" s="97"/>
      <c r="L25" s="64"/>
    </row>
    <row r="26" spans="1:12">
      <c r="A26" s="29"/>
      <c r="B26" s="152"/>
      <c r="C26" s="25"/>
      <c r="D26" s="33" t="s">
        <v>78</v>
      </c>
      <c r="E26" s="27"/>
      <c r="F26" s="27"/>
      <c r="G26" s="27"/>
      <c r="H26" s="27"/>
      <c r="I26" s="72" t="s">
        <v>56</v>
      </c>
      <c r="J26" s="259"/>
      <c r="K26" s="97"/>
      <c r="L26" s="64"/>
    </row>
    <row r="27" spans="1:12">
      <c r="A27" s="29"/>
      <c r="B27" s="152"/>
      <c r="C27" s="25"/>
      <c r="D27" s="33" t="s">
        <v>79</v>
      </c>
      <c r="E27" s="27"/>
      <c r="F27" s="27"/>
      <c r="G27" s="27"/>
      <c r="H27" s="27"/>
      <c r="I27" s="72" t="s">
        <v>56</v>
      </c>
      <c r="J27" s="259"/>
      <c r="K27" s="97"/>
      <c r="L27" s="64"/>
    </row>
    <row r="28" spans="1:12">
      <c r="A28" s="29"/>
      <c r="B28" s="152"/>
      <c r="C28" s="25"/>
      <c r="D28" s="33" t="s">
        <v>80</v>
      </c>
      <c r="E28" s="27"/>
      <c r="F28" s="27"/>
      <c r="G28" s="27"/>
      <c r="H28" s="27"/>
      <c r="I28" s="72"/>
      <c r="J28" s="259"/>
      <c r="K28" s="97"/>
      <c r="L28" s="64"/>
    </row>
    <row r="29" spans="1:12">
      <c r="A29" s="29"/>
      <c r="B29" s="152"/>
      <c r="C29" s="25"/>
      <c r="D29" s="33" t="s">
        <v>81</v>
      </c>
      <c r="E29" s="27"/>
      <c r="F29" s="27"/>
      <c r="G29" s="27"/>
      <c r="H29" s="27"/>
      <c r="I29" s="72"/>
      <c r="J29" s="259"/>
      <c r="K29" s="97"/>
      <c r="L29" s="64"/>
    </row>
    <row r="30" spans="1:12">
      <c r="A30" s="29"/>
      <c r="B30" s="152"/>
      <c r="C30" s="25"/>
      <c r="D30" s="33"/>
      <c r="E30" s="27"/>
      <c r="F30" s="27"/>
      <c r="G30" s="27"/>
      <c r="H30" s="27"/>
      <c r="I30" s="72"/>
      <c r="J30" s="259"/>
      <c r="K30" s="97"/>
      <c r="L30" s="64"/>
    </row>
    <row r="31" spans="1:12">
      <c r="A31" s="29"/>
      <c r="B31" s="152"/>
      <c r="C31" s="25" t="s">
        <v>241</v>
      </c>
      <c r="D31" s="26" t="s">
        <v>243</v>
      </c>
      <c r="E31" s="27"/>
      <c r="F31" s="27"/>
      <c r="G31" s="27"/>
      <c r="H31" s="27"/>
      <c r="I31" s="72"/>
      <c r="J31" s="259"/>
      <c r="K31" s="97"/>
      <c r="L31" s="64"/>
    </row>
    <row r="32" spans="1:12">
      <c r="A32" s="29"/>
      <c r="B32" s="152"/>
      <c r="C32" s="25"/>
      <c r="D32" s="151" t="s">
        <v>238</v>
      </c>
      <c r="E32" s="27"/>
      <c r="F32" s="27"/>
      <c r="G32" s="27"/>
      <c r="H32" s="27"/>
      <c r="I32" s="72" t="s">
        <v>56</v>
      </c>
      <c r="J32" s="259"/>
      <c r="K32" s="97"/>
      <c r="L32" s="64"/>
    </row>
    <row r="33" spans="1:12">
      <c r="A33" s="29"/>
      <c r="B33" s="152"/>
      <c r="C33" s="25"/>
      <c r="D33" s="33" t="s">
        <v>76</v>
      </c>
      <c r="E33" s="27"/>
      <c r="F33" s="27"/>
      <c r="G33" s="27"/>
      <c r="H33" s="27"/>
      <c r="I33" s="72" t="s">
        <v>56</v>
      </c>
      <c r="J33" s="259"/>
      <c r="K33" s="97"/>
      <c r="L33" s="64"/>
    </row>
    <row r="34" spans="1:12">
      <c r="A34" s="29"/>
      <c r="B34" s="32"/>
      <c r="C34" s="25"/>
      <c r="D34" s="33" t="s">
        <v>77</v>
      </c>
      <c r="E34" s="27"/>
      <c r="F34" s="31"/>
      <c r="G34" s="31"/>
      <c r="H34" s="31"/>
      <c r="I34" s="72" t="s">
        <v>56</v>
      </c>
      <c r="J34" s="259"/>
      <c r="K34" s="150"/>
      <c r="L34" s="64"/>
    </row>
    <row r="35" spans="1:12">
      <c r="A35" s="29"/>
      <c r="B35" s="32"/>
      <c r="C35" s="34"/>
      <c r="D35" s="33" t="s">
        <v>78</v>
      </c>
      <c r="E35" s="27"/>
      <c r="F35" s="27"/>
      <c r="G35" s="27"/>
      <c r="H35" s="27"/>
      <c r="I35" s="72" t="s">
        <v>56</v>
      </c>
      <c r="J35" s="259"/>
      <c r="K35" s="97"/>
      <c r="L35" s="64"/>
    </row>
    <row r="36" spans="1:12">
      <c r="A36" s="29"/>
      <c r="B36" s="32"/>
      <c r="C36" s="34"/>
      <c r="D36" s="33" t="s">
        <v>79</v>
      </c>
      <c r="E36" s="27"/>
      <c r="F36" s="31"/>
      <c r="G36" s="31"/>
      <c r="H36" s="31"/>
      <c r="I36" s="72" t="s">
        <v>56</v>
      </c>
      <c r="J36" s="259"/>
      <c r="K36" s="150"/>
      <c r="L36" s="64"/>
    </row>
    <row r="37" spans="1:12">
      <c r="A37" s="29"/>
      <c r="B37" s="32"/>
      <c r="C37" s="34"/>
      <c r="D37" s="33" t="s">
        <v>80</v>
      </c>
      <c r="E37" s="27"/>
      <c r="F37" s="31"/>
      <c r="G37" s="31"/>
      <c r="H37" s="31"/>
      <c r="I37" s="72"/>
      <c r="J37" s="259"/>
      <c r="K37" s="150"/>
      <c r="L37" s="64"/>
    </row>
    <row r="38" spans="1:12">
      <c r="A38" s="29"/>
      <c r="B38" s="32"/>
      <c r="C38" s="34"/>
      <c r="D38" s="33" t="s">
        <v>81</v>
      </c>
      <c r="E38" s="27"/>
      <c r="F38" s="31"/>
      <c r="G38" s="31"/>
      <c r="H38" s="31"/>
      <c r="I38" s="72"/>
      <c r="J38" s="259"/>
      <c r="K38" s="150"/>
      <c r="L38" s="149"/>
    </row>
    <row r="39" spans="1:12">
      <c r="A39" s="29"/>
      <c r="B39" s="32"/>
      <c r="C39" s="25" t="s">
        <v>244</v>
      </c>
      <c r="D39" s="33" t="s">
        <v>245</v>
      </c>
      <c r="E39" s="27"/>
      <c r="F39" s="31"/>
      <c r="G39" s="31"/>
      <c r="H39" s="31"/>
      <c r="I39" s="72" t="s">
        <v>56</v>
      </c>
      <c r="J39" s="310" t="s">
        <v>248</v>
      </c>
      <c r="K39" s="150"/>
      <c r="L39" s="149"/>
    </row>
    <row r="40" spans="1:12">
      <c r="A40" s="29"/>
      <c r="B40" s="32"/>
      <c r="C40" s="34" t="s">
        <v>246</v>
      </c>
      <c r="D40" s="33" t="s">
        <v>80</v>
      </c>
      <c r="E40" s="27"/>
      <c r="F40" s="31"/>
      <c r="G40" s="31"/>
      <c r="H40" s="31"/>
      <c r="I40" s="31"/>
      <c r="J40" s="259"/>
      <c r="K40" s="148"/>
      <c r="L40" s="64"/>
    </row>
    <row r="41" spans="1:12">
      <c r="A41" s="29"/>
      <c r="B41" s="32"/>
      <c r="C41" s="34"/>
      <c r="D41" s="33" t="s">
        <v>81</v>
      </c>
      <c r="E41" s="27"/>
      <c r="F41" s="31"/>
      <c r="G41" s="31"/>
      <c r="H41" s="31"/>
      <c r="I41" s="31"/>
      <c r="J41" s="259"/>
      <c r="K41" s="148"/>
      <c r="L41" s="64"/>
    </row>
    <row r="42" spans="1:12">
      <c r="A42" s="29"/>
      <c r="B42" s="32"/>
      <c r="C42" s="34"/>
      <c r="D42" s="33" t="s">
        <v>82</v>
      </c>
      <c r="E42" s="27"/>
      <c r="F42" s="27"/>
      <c r="G42" s="27"/>
      <c r="H42" s="27"/>
      <c r="I42" s="27"/>
      <c r="J42" s="311"/>
      <c r="K42" s="97"/>
      <c r="L42" s="64"/>
    </row>
    <row r="43" spans="1:12">
      <c r="A43" s="29"/>
      <c r="B43" s="32"/>
      <c r="C43" s="62" t="s">
        <v>83</v>
      </c>
      <c r="D43" s="33" t="s">
        <v>84</v>
      </c>
      <c r="E43" s="27"/>
      <c r="F43" s="30"/>
      <c r="G43" s="30"/>
      <c r="H43" s="30"/>
      <c r="I43" s="30"/>
      <c r="J43" s="110"/>
      <c r="K43" s="148"/>
      <c r="L43" s="64"/>
    </row>
    <row r="44" spans="1:12">
      <c r="A44" s="29"/>
      <c r="B44" s="32"/>
      <c r="C44" s="25" t="s">
        <v>85</v>
      </c>
      <c r="D44" s="33" t="s">
        <v>86</v>
      </c>
      <c r="E44" s="27"/>
      <c r="F44" s="30"/>
      <c r="G44" s="30"/>
      <c r="H44" s="30"/>
      <c r="I44" s="30"/>
      <c r="J44" s="110"/>
      <c r="K44" s="148"/>
      <c r="L44" s="149"/>
    </row>
    <row r="45" spans="1:12" ht="15.75" thickBot="1">
      <c r="A45" s="37"/>
      <c r="B45" s="38"/>
      <c r="C45" s="39"/>
      <c r="D45" s="40"/>
      <c r="E45" s="41"/>
      <c r="F45" s="42"/>
      <c r="G45" s="42"/>
      <c r="H45" s="42"/>
      <c r="I45" s="42"/>
      <c r="J45" s="153"/>
      <c r="K45" s="97"/>
      <c r="L45" s="64"/>
    </row>
    <row r="50" spans="1:12" ht="18.75">
      <c r="A50" s="229" t="s">
        <v>87</v>
      </c>
      <c r="B50" s="229"/>
      <c r="C50" s="229"/>
      <c r="D50" s="229"/>
      <c r="E50" s="229"/>
      <c r="F50" s="229"/>
      <c r="G50" s="229"/>
      <c r="H50" s="229"/>
      <c r="I50" s="229"/>
      <c r="J50" s="229"/>
      <c r="K50" s="229"/>
      <c r="L50" s="44"/>
    </row>
    <row r="51" spans="1:12" ht="15.75">
      <c r="A51" s="237" t="s">
        <v>88</v>
      </c>
      <c r="B51" s="237"/>
      <c r="C51" s="237"/>
      <c r="D51" s="237"/>
      <c r="E51" s="237"/>
      <c r="F51" s="237"/>
      <c r="G51" s="237"/>
      <c r="H51" s="237"/>
      <c r="I51" s="237"/>
      <c r="J51" s="237"/>
      <c r="K51" s="237"/>
      <c r="L51" s="45"/>
    </row>
    <row r="53" spans="1:12">
      <c r="A53" s="253" t="s">
        <v>0</v>
      </c>
      <c r="B53" s="256" t="s">
        <v>42</v>
      </c>
      <c r="C53" s="256" t="s">
        <v>43</v>
      </c>
      <c r="D53" s="256" t="s">
        <v>44</v>
      </c>
      <c r="E53" s="256" t="s">
        <v>46</v>
      </c>
      <c r="F53" s="256"/>
      <c r="G53" s="256"/>
      <c r="H53" s="256"/>
      <c r="I53" s="256"/>
      <c r="J53" s="256"/>
      <c r="K53" s="263" t="s">
        <v>47</v>
      </c>
      <c r="L53" s="308"/>
    </row>
    <row r="54" spans="1:12">
      <c r="A54" s="254"/>
      <c r="B54" s="257"/>
      <c r="C54" s="257"/>
      <c r="D54" s="257"/>
      <c r="E54" s="257" t="s">
        <v>48</v>
      </c>
      <c r="F54" s="257"/>
      <c r="G54" s="257"/>
      <c r="H54" s="257"/>
      <c r="I54" s="257"/>
      <c r="J54" s="17" t="s">
        <v>49</v>
      </c>
      <c r="K54" s="264"/>
      <c r="L54" s="308"/>
    </row>
    <row r="55" spans="1:12" ht="30">
      <c r="A55" s="255"/>
      <c r="B55" s="258"/>
      <c r="C55" s="258"/>
      <c r="D55" s="258"/>
      <c r="E55" s="18" t="s">
        <v>50</v>
      </c>
      <c r="F55" s="18" t="s">
        <v>51</v>
      </c>
      <c r="G55" s="18" t="s">
        <v>52</v>
      </c>
      <c r="H55" s="18" t="s">
        <v>89</v>
      </c>
      <c r="I55" s="18" t="s">
        <v>90</v>
      </c>
      <c r="J55" s="19" t="s">
        <v>91</v>
      </c>
      <c r="K55" s="265"/>
      <c r="L55" s="308"/>
    </row>
    <row r="56" spans="1:12">
      <c r="A56" s="20"/>
      <c r="B56" s="21"/>
      <c r="C56" s="21"/>
      <c r="D56" s="22"/>
      <c r="E56" s="22"/>
      <c r="F56" s="22"/>
      <c r="G56" s="22"/>
      <c r="H56" s="22"/>
      <c r="I56" s="22"/>
      <c r="J56" s="22"/>
      <c r="K56" s="46"/>
      <c r="L56" s="11"/>
    </row>
    <row r="57" spans="1:12">
      <c r="A57" s="24" t="s">
        <v>9</v>
      </c>
      <c r="B57" s="61" t="s">
        <v>92</v>
      </c>
      <c r="C57" s="25" t="s">
        <v>93</v>
      </c>
      <c r="D57" s="63" t="s">
        <v>94</v>
      </c>
      <c r="E57" s="31" t="s">
        <v>57</v>
      </c>
      <c r="F57" s="31" t="s">
        <v>57</v>
      </c>
      <c r="G57" s="31" t="s">
        <v>57</v>
      </c>
      <c r="H57" s="31" t="s">
        <v>57</v>
      </c>
      <c r="I57" s="31" t="s">
        <v>57</v>
      </c>
      <c r="J57" s="47" t="s">
        <v>56</v>
      </c>
      <c r="K57" s="48"/>
      <c r="L57" s="11"/>
    </row>
    <row r="58" spans="1:12">
      <c r="A58" s="29"/>
      <c r="B58" s="25"/>
      <c r="C58" s="25"/>
      <c r="D58" s="26" t="s">
        <v>95</v>
      </c>
      <c r="E58" s="31"/>
      <c r="F58" s="31"/>
      <c r="G58" s="31"/>
      <c r="H58" s="31"/>
      <c r="I58" s="31"/>
      <c r="J58" s="47"/>
      <c r="K58" s="49"/>
      <c r="L58" s="50"/>
    </row>
    <row r="59" spans="1:12">
      <c r="A59" s="29"/>
      <c r="B59" s="25"/>
      <c r="C59" s="25"/>
      <c r="D59" s="63" t="s">
        <v>96</v>
      </c>
      <c r="E59" s="31" t="s">
        <v>57</v>
      </c>
      <c r="F59" s="31" t="s">
        <v>57</v>
      </c>
      <c r="G59" s="31" t="s">
        <v>57</v>
      </c>
      <c r="H59" s="31" t="s">
        <v>57</v>
      </c>
      <c r="I59" s="31" t="s">
        <v>57</v>
      </c>
      <c r="J59" s="47" t="s">
        <v>56</v>
      </c>
      <c r="K59" s="48"/>
      <c r="L59" s="50"/>
    </row>
    <row r="60" spans="1:12">
      <c r="A60" s="29"/>
      <c r="B60" s="25"/>
      <c r="C60" s="25"/>
      <c r="D60" s="63" t="s">
        <v>97</v>
      </c>
      <c r="E60" s="31" t="s">
        <v>57</v>
      </c>
      <c r="F60" s="31" t="s">
        <v>57</v>
      </c>
      <c r="G60" s="31" t="s">
        <v>57</v>
      </c>
      <c r="H60" s="31" t="s">
        <v>57</v>
      </c>
      <c r="I60" s="31" t="s">
        <v>57</v>
      </c>
      <c r="J60" s="47" t="s">
        <v>56</v>
      </c>
      <c r="K60" s="48"/>
      <c r="L60" s="11"/>
    </row>
    <row r="61" spans="1:12">
      <c r="A61" s="29"/>
      <c r="B61" s="25"/>
      <c r="C61" s="25"/>
      <c r="D61" s="26" t="s">
        <v>98</v>
      </c>
      <c r="E61" s="31"/>
      <c r="F61" s="31"/>
      <c r="G61" s="31"/>
      <c r="H61" s="31"/>
      <c r="I61" s="31"/>
      <c r="J61" s="47"/>
      <c r="K61" s="48"/>
      <c r="L61" s="11"/>
    </row>
    <row r="62" spans="1:12">
      <c r="A62" s="29"/>
      <c r="B62" s="25"/>
      <c r="C62" s="25"/>
      <c r="D62" s="63" t="s">
        <v>99</v>
      </c>
      <c r="E62" s="31" t="s">
        <v>57</v>
      </c>
      <c r="F62" s="31" t="s">
        <v>57</v>
      </c>
      <c r="G62" s="31" t="s">
        <v>57</v>
      </c>
      <c r="H62" s="31" t="s">
        <v>57</v>
      </c>
      <c r="I62" s="31" t="s">
        <v>57</v>
      </c>
      <c r="J62" s="47" t="s">
        <v>56</v>
      </c>
      <c r="K62" s="48"/>
      <c r="L62" s="11"/>
    </row>
    <row r="63" spans="1:12">
      <c r="A63" s="29"/>
      <c r="B63" s="25"/>
      <c r="C63" s="25"/>
      <c r="D63" s="26" t="s">
        <v>100</v>
      </c>
      <c r="E63" s="27"/>
      <c r="F63" s="27"/>
      <c r="G63" s="27"/>
      <c r="H63" s="27"/>
      <c r="I63" s="27"/>
      <c r="J63" s="27"/>
      <c r="K63" s="48"/>
      <c r="L63" s="11"/>
    </row>
    <row r="64" spans="1:12">
      <c r="A64" s="29"/>
      <c r="B64" s="25"/>
      <c r="C64" s="25"/>
      <c r="D64" s="26"/>
      <c r="E64" s="27"/>
      <c r="F64" s="27"/>
      <c r="G64" s="27"/>
      <c r="H64" s="27"/>
      <c r="I64" s="27"/>
      <c r="J64" s="27"/>
      <c r="K64" s="48"/>
      <c r="L64" s="11"/>
    </row>
    <row r="65" spans="1:12">
      <c r="A65" s="29"/>
      <c r="B65" s="25"/>
      <c r="C65" s="62" t="s">
        <v>101</v>
      </c>
      <c r="D65" s="63" t="s">
        <v>102</v>
      </c>
      <c r="E65" s="47" t="s">
        <v>56</v>
      </c>
      <c r="F65" s="47" t="s">
        <v>56</v>
      </c>
      <c r="G65" s="27"/>
      <c r="H65" s="27"/>
      <c r="I65" s="27"/>
      <c r="J65" s="27"/>
      <c r="K65" s="48"/>
      <c r="L65" s="11"/>
    </row>
    <row r="66" spans="1:12">
      <c r="A66" s="29"/>
      <c r="B66" s="25"/>
      <c r="C66" s="25"/>
      <c r="D66" s="63" t="s">
        <v>103</v>
      </c>
      <c r="E66" s="47" t="s">
        <v>56</v>
      </c>
      <c r="F66" s="47" t="s">
        <v>56</v>
      </c>
      <c r="G66" s="27"/>
      <c r="H66" s="27"/>
      <c r="I66" s="27"/>
      <c r="J66" s="27"/>
      <c r="K66" s="48"/>
      <c r="L66" s="11"/>
    </row>
    <row r="67" spans="1:12">
      <c r="A67" s="29"/>
      <c r="B67" s="25"/>
      <c r="C67" s="25"/>
      <c r="D67" s="26" t="s">
        <v>104</v>
      </c>
      <c r="E67" s="27"/>
      <c r="F67" s="27"/>
      <c r="G67" s="27"/>
      <c r="H67" s="27"/>
      <c r="I67" s="27"/>
      <c r="J67" s="27"/>
      <c r="K67" s="48"/>
      <c r="L67" s="11"/>
    </row>
    <row r="68" spans="1:12">
      <c r="A68" s="37"/>
      <c r="B68" s="38"/>
      <c r="C68" s="39"/>
      <c r="D68" s="40"/>
      <c r="E68" s="41"/>
      <c r="F68" s="42"/>
      <c r="G68" s="42"/>
      <c r="H68" s="42"/>
      <c r="I68" s="42"/>
      <c r="J68" s="42"/>
      <c r="K68" s="51"/>
      <c r="L68" s="11"/>
    </row>
    <row r="73" spans="1:12" ht="18.75">
      <c r="A73" s="229" t="s">
        <v>105</v>
      </c>
      <c r="B73" s="229"/>
      <c r="C73" s="229"/>
      <c r="D73" s="229"/>
      <c r="E73" s="229"/>
      <c r="F73" s="229"/>
      <c r="G73" s="229"/>
      <c r="H73" s="229"/>
      <c r="I73" s="229"/>
      <c r="J73" s="229"/>
      <c r="K73" s="229"/>
    </row>
    <row r="74" spans="1:12" ht="15.75">
      <c r="A74" s="237" t="s">
        <v>106</v>
      </c>
      <c r="B74" s="237"/>
      <c r="C74" s="237"/>
      <c r="D74" s="237"/>
      <c r="E74" s="237"/>
      <c r="F74" s="237"/>
      <c r="G74" s="237"/>
      <c r="H74" s="237"/>
      <c r="I74" s="237"/>
      <c r="J74" s="237"/>
      <c r="K74" s="237"/>
    </row>
    <row r="76" spans="1:12">
      <c r="A76" s="253" t="s">
        <v>0</v>
      </c>
      <c r="B76" s="256" t="s">
        <v>42</v>
      </c>
      <c r="C76" s="256" t="s">
        <v>43</v>
      </c>
      <c r="D76" s="256" t="s">
        <v>44</v>
      </c>
      <c r="E76" s="256" t="s">
        <v>46</v>
      </c>
      <c r="F76" s="256"/>
      <c r="G76" s="256"/>
      <c r="H76" s="256"/>
      <c r="I76" s="256"/>
      <c r="J76" s="256"/>
      <c r="K76" s="263" t="s">
        <v>47</v>
      </c>
    </row>
    <row r="77" spans="1:12">
      <c r="A77" s="254"/>
      <c r="B77" s="257"/>
      <c r="C77" s="257"/>
      <c r="D77" s="257"/>
      <c r="E77" s="52" t="s">
        <v>48</v>
      </c>
      <c r="F77" s="52"/>
      <c r="G77" s="52"/>
      <c r="H77" s="52"/>
      <c r="I77" s="257" t="s">
        <v>49</v>
      </c>
      <c r="J77" s="324"/>
      <c r="K77" s="264"/>
    </row>
    <row r="78" spans="1:12" ht="30">
      <c r="A78" s="255"/>
      <c r="B78" s="258"/>
      <c r="C78" s="258"/>
      <c r="D78" s="258"/>
      <c r="E78" s="18" t="s">
        <v>50</v>
      </c>
      <c r="F78" s="18" t="s">
        <v>51</v>
      </c>
      <c r="G78" s="18" t="s">
        <v>52</v>
      </c>
      <c r="H78" s="18" t="s">
        <v>89</v>
      </c>
      <c r="I78" s="53" t="s">
        <v>107</v>
      </c>
      <c r="J78" s="19" t="s">
        <v>108</v>
      </c>
      <c r="K78" s="265"/>
    </row>
    <row r="79" spans="1:12">
      <c r="A79" s="20"/>
      <c r="B79" s="21"/>
      <c r="C79" s="21"/>
      <c r="D79" s="22"/>
      <c r="E79" s="22"/>
      <c r="F79" s="22"/>
      <c r="G79" s="22"/>
      <c r="H79" s="22"/>
      <c r="I79" s="22"/>
      <c r="J79" s="22"/>
      <c r="K79" s="46"/>
    </row>
    <row r="80" spans="1:12">
      <c r="A80" s="24" t="s">
        <v>9</v>
      </c>
      <c r="B80" s="61" t="s">
        <v>109</v>
      </c>
      <c r="C80" s="25" t="s">
        <v>110</v>
      </c>
      <c r="D80" s="63" t="s">
        <v>111</v>
      </c>
      <c r="E80" s="54" t="s">
        <v>56</v>
      </c>
      <c r="F80" s="54" t="s">
        <v>56</v>
      </c>
      <c r="G80" s="54" t="s">
        <v>56</v>
      </c>
      <c r="H80" s="54" t="s">
        <v>56</v>
      </c>
      <c r="I80" s="31" t="s">
        <v>57</v>
      </c>
      <c r="J80" s="31" t="s">
        <v>57</v>
      </c>
      <c r="K80" s="48"/>
    </row>
    <row r="81" spans="1:11">
      <c r="A81" s="29"/>
      <c r="B81" s="25"/>
      <c r="C81" s="25"/>
      <c r="D81" s="63" t="s">
        <v>112</v>
      </c>
      <c r="E81" s="54" t="s">
        <v>56</v>
      </c>
      <c r="F81" s="54" t="s">
        <v>56</v>
      </c>
      <c r="G81" s="54" t="s">
        <v>56</v>
      </c>
      <c r="H81" s="54" t="s">
        <v>56</v>
      </c>
      <c r="I81" s="31" t="s">
        <v>57</v>
      </c>
      <c r="J81" s="31" t="s">
        <v>57</v>
      </c>
      <c r="K81" s="49"/>
    </row>
    <row r="82" spans="1:11">
      <c r="A82" s="29"/>
      <c r="B82" s="25"/>
      <c r="C82" s="25"/>
      <c r="D82" s="26" t="s">
        <v>113</v>
      </c>
      <c r="E82" s="31"/>
      <c r="F82" s="31"/>
      <c r="G82" s="31"/>
      <c r="H82" s="31"/>
      <c r="I82" s="31"/>
      <c r="J82" s="47"/>
      <c r="K82" s="48"/>
    </row>
    <row r="83" spans="1:11">
      <c r="A83" s="29"/>
      <c r="B83" s="25"/>
      <c r="C83" s="25"/>
      <c r="D83" s="63" t="s">
        <v>114</v>
      </c>
      <c r="E83" s="54" t="s">
        <v>56</v>
      </c>
      <c r="F83" s="54" t="s">
        <v>56</v>
      </c>
      <c r="G83" s="54" t="s">
        <v>56</v>
      </c>
      <c r="H83" s="54" t="s">
        <v>56</v>
      </c>
      <c r="I83" s="31" t="s">
        <v>57</v>
      </c>
      <c r="J83" s="31" t="s">
        <v>57</v>
      </c>
      <c r="K83" s="48"/>
    </row>
    <row r="84" spans="1:11">
      <c r="A84" s="29"/>
      <c r="B84" s="25"/>
      <c r="C84" s="25"/>
      <c r="D84" s="63" t="s">
        <v>115</v>
      </c>
      <c r="E84" s="54" t="s">
        <v>56</v>
      </c>
      <c r="F84" s="54" t="s">
        <v>56</v>
      </c>
      <c r="G84" s="54" t="s">
        <v>56</v>
      </c>
      <c r="H84" s="54" t="s">
        <v>56</v>
      </c>
      <c r="I84" s="31" t="s">
        <v>57</v>
      </c>
      <c r="J84" s="31" t="s">
        <v>57</v>
      </c>
      <c r="K84" s="48"/>
    </row>
    <row r="85" spans="1:11">
      <c r="A85" s="29"/>
      <c r="B85" s="25"/>
      <c r="C85" s="25"/>
      <c r="D85" s="63" t="s">
        <v>116</v>
      </c>
      <c r="E85" s="54" t="s">
        <v>56</v>
      </c>
      <c r="F85" s="54" t="s">
        <v>56</v>
      </c>
      <c r="G85" s="54" t="s">
        <v>56</v>
      </c>
      <c r="H85" s="54" t="s">
        <v>56</v>
      </c>
      <c r="I85" s="31" t="s">
        <v>57</v>
      </c>
      <c r="J85" s="31" t="s">
        <v>57</v>
      </c>
      <c r="K85" s="48"/>
    </row>
    <row r="86" spans="1:11">
      <c r="A86" s="29"/>
      <c r="B86" s="25"/>
      <c r="C86" s="25"/>
      <c r="D86" s="26"/>
      <c r="E86" s="27"/>
      <c r="F86" s="27"/>
      <c r="G86" s="27"/>
      <c r="H86" s="27"/>
      <c r="I86" s="27"/>
      <c r="J86" s="27"/>
      <c r="K86" s="48"/>
    </row>
    <row r="87" spans="1:11">
      <c r="A87" s="29"/>
      <c r="B87" s="25"/>
      <c r="C87" s="25" t="s">
        <v>117</v>
      </c>
      <c r="D87" s="63" t="s">
        <v>118</v>
      </c>
      <c r="E87" s="31" t="s">
        <v>57</v>
      </c>
      <c r="F87" s="31" t="s">
        <v>57</v>
      </c>
      <c r="G87" s="31" t="s">
        <v>57</v>
      </c>
      <c r="H87" s="31" t="s">
        <v>57</v>
      </c>
      <c r="I87" s="54" t="s">
        <v>56</v>
      </c>
      <c r="J87" s="54" t="s">
        <v>56</v>
      </c>
      <c r="K87" s="55" t="s">
        <v>119</v>
      </c>
    </row>
    <row r="88" spans="1:11">
      <c r="A88" s="29"/>
      <c r="B88" s="25"/>
      <c r="C88" s="36"/>
      <c r="D88" s="63" t="s">
        <v>120</v>
      </c>
      <c r="E88" s="31" t="s">
        <v>57</v>
      </c>
      <c r="F88" s="31" t="s">
        <v>57</v>
      </c>
      <c r="G88" s="31" t="s">
        <v>57</v>
      </c>
      <c r="H88" s="31" t="s">
        <v>57</v>
      </c>
      <c r="I88" s="54" t="s">
        <v>56</v>
      </c>
      <c r="J88" s="54" t="s">
        <v>56</v>
      </c>
      <c r="K88" s="56" t="s">
        <v>121</v>
      </c>
    </row>
    <row r="89" spans="1:11">
      <c r="A89" s="29"/>
      <c r="B89" s="25"/>
      <c r="C89" s="25"/>
      <c r="D89" s="26"/>
      <c r="E89" s="47"/>
      <c r="F89" s="47"/>
      <c r="G89" s="27"/>
      <c r="H89" s="27"/>
      <c r="I89" s="27"/>
      <c r="J89" s="27"/>
      <c r="K89" s="48"/>
    </row>
    <row r="90" spans="1:11">
      <c r="A90" s="29"/>
      <c r="B90" s="25"/>
      <c r="C90" s="25" t="s">
        <v>122</v>
      </c>
      <c r="D90" s="63" t="s">
        <v>123</v>
      </c>
      <c r="E90" s="27"/>
      <c r="F90" s="27"/>
      <c r="G90" s="27"/>
      <c r="H90" s="27"/>
      <c r="I90" s="27"/>
      <c r="J90" s="27"/>
      <c r="K90" s="48"/>
    </row>
    <row r="91" spans="1:11">
      <c r="A91" s="29"/>
      <c r="B91" s="32"/>
      <c r="C91" s="25"/>
      <c r="D91" s="57"/>
      <c r="E91" s="58"/>
      <c r="F91" s="58"/>
      <c r="G91" s="58"/>
      <c r="H91" s="58"/>
      <c r="I91" s="58"/>
      <c r="J91" s="58"/>
      <c r="K91" s="55"/>
    </row>
    <row r="92" spans="1:11">
      <c r="A92" s="29"/>
      <c r="B92" s="32"/>
      <c r="C92" s="62" t="s">
        <v>83</v>
      </c>
      <c r="D92" s="63" t="s">
        <v>102</v>
      </c>
      <c r="E92" s="54" t="s">
        <v>56</v>
      </c>
      <c r="F92" s="54" t="s">
        <v>56</v>
      </c>
      <c r="G92" s="58"/>
      <c r="H92" s="58"/>
      <c r="I92" s="31" t="s">
        <v>57</v>
      </c>
      <c r="J92" s="31" t="s">
        <v>57</v>
      </c>
      <c r="K92" s="55"/>
    </row>
    <row r="93" spans="1:11">
      <c r="A93" s="29"/>
      <c r="B93" s="32"/>
      <c r="C93" s="25"/>
      <c r="D93" s="63" t="s">
        <v>124</v>
      </c>
      <c r="E93" s="58"/>
      <c r="F93" s="58"/>
      <c r="G93" s="58"/>
      <c r="H93" s="58"/>
      <c r="I93" s="58"/>
      <c r="J93" s="58"/>
      <c r="K93" s="55"/>
    </row>
    <row r="94" spans="1:11">
      <c r="A94" s="29"/>
      <c r="B94" s="32"/>
      <c r="C94" s="25"/>
      <c r="D94" s="57"/>
      <c r="E94" s="58"/>
      <c r="F94" s="58"/>
      <c r="G94" s="58"/>
      <c r="H94" s="58"/>
      <c r="I94" s="58"/>
      <c r="J94" s="58"/>
      <c r="K94" s="55"/>
    </row>
    <row r="95" spans="1:11">
      <c r="A95" s="37"/>
      <c r="B95" s="38"/>
      <c r="C95" s="39"/>
      <c r="D95" s="40"/>
      <c r="E95" s="41"/>
      <c r="F95" s="42"/>
      <c r="G95" s="42"/>
      <c r="H95" s="42"/>
      <c r="I95" s="42"/>
      <c r="J95" s="42"/>
      <c r="K95" s="51"/>
    </row>
    <row r="100" spans="1:12" ht="18.75">
      <c r="A100" s="229" t="s">
        <v>87</v>
      </c>
      <c r="B100" s="229"/>
      <c r="C100" s="229"/>
      <c r="D100" s="229"/>
      <c r="E100" s="229"/>
      <c r="F100" s="229"/>
      <c r="G100" s="229"/>
      <c r="H100" s="229"/>
      <c r="I100" s="229"/>
      <c r="J100" s="229"/>
      <c r="K100" s="229"/>
      <c r="L100" s="229"/>
    </row>
    <row r="101" spans="1:12" ht="15.75">
      <c r="A101" s="237" t="s">
        <v>126</v>
      </c>
      <c r="B101" s="237"/>
      <c r="C101" s="237"/>
      <c r="D101" s="237"/>
      <c r="E101" s="237"/>
      <c r="F101" s="237"/>
      <c r="G101" s="237"/>
      <c r="H101" s="237"/>
      <c r="I101" s="237"/>
      <c r="J101" s="237"/>
      <c r="K101" s="237"/>
      <c r="L101" s="237"/>
    </row>
    <row r="102" spans="1:12" ht="15.75" thickBot="1"/>
    <row r="103" spans="1:12" ht="15" customHeight="1">
      <c r="A103" s="315" t="s">
        <v>0</v>
      </c>
      <c r="B103" s="318" t="s">
        <v>42</v>
      </c>
      <c r="C103" s="318" t="s">
        <v>43</v>
      </c>
      <c r="D103" s="318" t="s">
        <v>44</v>
      </c>
      <c r="E103" s="318" t="s">
        <v>45</v>
      </c>
      <c r="F103" s="318" t="s">
        <v>46</v>
      </c>
      <c r="G103" s="318"/>
      <c r="H103" s="318"/>
      <c r="I103" s="318"/>
      <c r="J103" s="318"/>
      <c r="K103" s="318" t="s">
        <v>158</v>
      </c>
      <c r="L103" s="321" t="s">
        <v>47</v>
      </c>
    </row>
    <row r="104" spans="1:12">
      <c r="A104" s="316"/>
      <c r="B104" s="319"/>
      <c r="C104" s="319"/>
      <c r="D104" s="319"/>
      <c r="E104" s="319"/>
      <c r="F104" s="319" t="s">
        <v>48</v>
      </c>
      <c r="G104" s="319"/>
      <c r="H104" s="319"/>
      <c r="I104" s="319"/>
      <c r="J104" s="325" t="s">
        <v>49</v>
      </c>
      <c r="K104" s="319"/>
      <c r="L104" s="322"/>
    </row>
    <row r="105" spans="1:12" ht="15.75" thickBot="1">
      <c r="A105" s="317"/>
      <c r="B105" s="320"/>
      <c r="C105" s="320"/>
      <c r="D105" s="320"/>
      <c r="E105" s="320"/>
      <c r="F105" s="94" t="s">
        <v>50</v>
      </c>
      <c r="G105" s="94" t="s">
        <v>51</v>
      </c>
      <c r="H105" s="94" t="s">
        <v>52</v>
      </c>
      <c r="I105" s="94" t="s">
        <v>89</v>
      </c>
      <c r="J105" s="326"/>
      <c r="K105" s="320"/>
      <c r="L105" s="323"/>
    </row>
    <row r="106" spans="1:12">
      <c r="A106" s="20"/>
      <c r="B106" s="21"/>
      <c r="C106" s="21"/>
      <c r="D106" s="21"/>
      <c r="E106" s="71"/>
      <c r="F106" s="71"/>
      <c r="G106" s="71"/>
      <c r="H106" s="71"/>
      <c r="I106" s="71"/>
      <c r="J106" s="71"/>
      <c r="K106" s="76"/>
      <c r="L106" s="46"/>
    </row>
    <row r="107" spans="1:12">
      <c r="A107" s="24" t="s">
        <v>9</v>
      </c>
      <c r="B107" s="68" t="s">
        <v>127</v>
      </c>
      <c r="C107" s="335" t="s">
        <v>128</v>
      </c>
      <c r="D107" s="92" t="s">
        <v>54</v>
      </c>
      <c r="E107" s="73"/>
      <c r="F107" s="73"/>
      <c r="G107" s="73"/>
      <c r="H107" s="73"/>
      <c r="I107" s="73"/>
      <c r="J107" s="73"/>
      <c r="K107" s="88"/>
      <c r="L107" s="55"/>
    </row>
    <row r="108" spans="1:12">
      <c r="A108" s="29"/>
      <c r="B108" s="25"/>
      <c r="C108" s="337"/>
      <c r="D108" s="93" t="s">
        <v>129</v>
      </c>
      <c r="E108" s="86"/>
      <c r="F108" s="86"/>
      <c r="G108" s="86"/>
      <c r="H108" s="86"/>
      <c r="I108" s="86"/>
      <c r="J108" s="86"/>
      <c r="K108" s="90"/>
      <c r="L108" s="91"/>
    </row>
    <row r="109" spans="1:12">
      <c r="A109" s="29"/>
      <c r="B109" s="25"/>
      <c r="C109" s="337"/>
      <c r="D109" s="70" t="s">
        <v>130</v>
      </c>
      <c r="E109" s="72" t="s">
        <v>153</v>
      </c>
      <c r="F109" s="72"/>
      <c r="G109" s="72"/>
      <c r="H109" s="72"/>
      <c r="I109" s="72"/>
      <c r="J109" s="72"/>
      <c r="K109" s="77"/>
      <c r="L109" s="48"/>
    </row>
    <row r="110" spans="1:12">
      <c r="A110" s="29"/>
      <c r="B110" s="25"/>
      <c r="C110" s="337"/>
      <c r="D110" s="70" t="s">
        <v>131</v>
      </c>
      <c r="E110" s="72" t="s">
        <v>154</v>
      </c>
      <c r="F110" s="72"/>
      <c r="G110" s="72"/>
      <c r="H110" s="72"/>
      <c r="I110" s="72"/>
      <c r="J110" s="72"/>
      <c r="K110" s="77"/>
      <c r="L110" s="48"/>
    </row>
    <row r="111" spans="1:12">
      <c r="A111" s="29"/>
      <c r="B111" s="25"/>
      <c r="C111" s="337"/>
      <c r="D111" s="81" t="s">
        <v>132</v>
      </c>
      <c r="E111" s="343" t="s">
        <v>155</v>
      </c>
      <c r="F111" s="73"/>
      <c r="G111" s="73"/>
      <c r="H111" s="73"/>
      <c r="I111" s="73"/>
      <c r="J111" s="73"/>
      <c r="K111" s="88"/>
      <c r="L111" s="55"/>
    </row>
    <row r="112" spans="1:12">
      <c r="A112" s="29"/>
      <c r="B112" s="25"/>
      <c r="C112" s="337"/>
      <c r="D112" s="84" t="s">
        <v>133</v>
      </c>
      <c r="E112" s="344"/>
      <c r="F112" s="86"/>
      <c r="G112" s="86"/>
      <c r="H112" s="86"/>
      <c r="I112" s="86"/>
      <c r="J112" s="86"/>
      <c r="K112" s="89"/>
      <c r="L112" s="56"/>
    </row>
    <row r="113" spans="1:12">
      <c r="A113" s="29"/>
      <c r="B113" s="25"/>
      <c r="C113" s="337"/>
      <c r="D113" s="70" t="s">
        <v>134</v>
      </c>
      <c r="E113" s="72"/>
      <c r="F113" s="72"/>
      <c r="G113" s="72"/>
      <c r="H113" s="72"/>
      <c r="I113" s="72"/>
      <c r="J113" s="72"/>
      <c r="K113" s="77"/>
      <c r="L113" s="48"/>
    </row>
    <row r="114" spans="1:12">
      <c r="A114" s="29"/>
      <c r="B114" s="25"/>
      <c r="C114" s="336"/>
      <c r="D114" s="82"/>
      <c r="E114" s="72"/>
      <c r="F114" s="72"/>
      <c r="G114" s="72"/>
      <c r="H114" s="72"/>
      <c r="I114" s="72"/>
      <c r="J114" s="72"/>
      <c r="K114" s="77"/>
      <c r="L114" s="48"/>
    </row>
    <row r="115" spans="1:12">
      <c r="A115" s="29"/>
      <c r="B115" s="25"/>
      <c r="C115" s="36"/>
      <c r="D115" s="93" t="s">
        <v>75</v>
      </c>
      <c r="E115" s="72"/>
      <c r="F115" s="72"/>
      <c r="G115" s="72"/>
      <c r="H115" s="72"/>
      <c r="I115" s="72"/>
      <c r="J115" s="72"/>
      <c r="K115" s="77"/>
      <c r="L115" s="48"/>
    </row>
    <row r="116" spans="1:12">
      <c r="A116" s="29"/>
      <c r="B116" s="25"/>
      <c r="C116" s="335" t="s">
        <v>138</v>
      </c>
      <c r="D116" s="81" t="s">
        <v>135</v>
      </c>
      <c r="E116" s="343" t="s">
        <v>17</v>
      </c>
      <c r="F116" s="295" t="s">
        <v>57</v>
      </c>
      <c r="G116" s="295" t="s">
        <v>57</v>
      </c>
      <c r="H116" s="295" t="s">
        <v>57</v>
      </c>
      <c r="I116" s="295" t="s">
        <v>57</v>
      </c>
      <c r="J116" s="73"/>
      <c r="K116" s="88"/>
      <c r="L116" s="55"/>
    </row>
    <row r="117" spans="1:12">
      <c r="A117" s="29"/>
      <c r="B117" s="25"/>
      <c r="C117" s="337"/>
      <c r="D117" s="85" t="s">
        <v>136</v>
      </c>
      <c r="E117" s="344"/>
      <c r="F117" s="297"/>
      <c r="G117" s="297"/>
      <c r="H117" s="297"/>
      <c r="I117" s="297"/>
      <c r="J117" s="86"/>
      <c r="K117" s="89"/>
      <c r="L117" s="56"/>
    </row>
    <row r="118" spans="1:12">
      <c r="A118" s="29"/>
      <c r="B118" s="32"/>
      <c r="C118" s="337"/>
      <c r="D118" s="84" t="s">
        <v>137</v>
      </c>
      <c r="E118" s="340" t="s">
        <v>156</v>
      </c>
      <c r="F118" s="73"/>
      <c r="G118" s="73"/>
      <c r="H118" s="73"/>
      <c r="I118" s="73"/>
      <c r="J118" s="73"/>
      <c r="K118" s="338" t="s">
        <v>160</v>
      </c>
      <c r="L118" s="327" t="s">
        <v>165</v>
      </c>
    </row>
    <row r="119" spans="1:12">
      <c r="A119" s="29"/>
      <c r="B119" s="32"/>
      <c r="C119" s="337"/>
      <c r="D119" s="84" t="s">
        <v>140</v>
      </c>
      <c r="E119" s="340"/>
      <c r="F119" s="87"/>
      <c r="G119" s="87"/>
      <c r="H119" s="87"/>
      <c r="I119" s="87"/>
      <c r="J119" s="87"/>
      <c r="K119" s="339"/>
      <c r="L119" s="328"/>
    </row>
    <row r="120" spans="1:12">
      <c r="A120" s="29"/>
      <c r="B120" s="32"/>
      <c r="C120" s="336"/>
      <c r="D120" s="85" t="s">
        <v>139</v>
      </c>
      <c r="E120" s="340"/>
      <c r="F120" s="86"/>
      <c r="G120" s="86"/>
      <c r="H120" s="86"/>
      <c r="I120" s="86"/>
      <c r="J120" s="86"/>
      <c r="K120" s="339"/>
      <c r="L120" s="328"/>
    </row>
    <row r="121" spans="1:12">
      <c r="A121" s="29"/>
      <c r="B121" s="32"/>
      <c r="C121" s="69" t="s">
        <v>142</v>
      </c>
      <c r="D121" s="84" t="s">
        <v>141</v>
      </c>
      <c r="E121" s="72"/>
      <c r="F121" s="72"/>
      <c r="G121" s="72"/>
      <c r="H121" s="72"/>
      <c r="I121" s="72"/>
      <c r="J121" s="95" t="s">
        <v>56</v>
      </c>
      <c r="K121" s="78" t="s">
        <v>161</v>
      </c>
      <c r="L121" s="79" t="s">
        <v>162</v>
      </c>
    </row>
    <row r="122" spans="1:12">
      <c r="A122" s="29"/>
      <c r="B122" s="32"/>
      <c r="C122" s="335" t="s">
        <v>143</v>
      </c>
      <c r="D122" s="81" t="s">
        <v>144</v>
      </c>
      <c r="E122" s="340" t="s">
        <v>59</v>
      </c>
      <c r="F122" s="73"/>
      <c r="G122" s="73"/>
      <c r="H122" s="73"/>
      <c r="I122" s="73"/>
      <c r="J122" s="333" t="s">
        <v>56</v>
      </c>
      <c r="K122" s="338" t="s">
        <v>159</v>
      </c>
      <c r="L122" s="329" t="s">
        <v>163</v>
      </c>
    </row>
    <row r="123" spans="1:12">
      <c r="A123" s="29"/>
      <c r="B123" s="32"/>
      <c r="C123" s="336"/>
      <c r="D123" s="85" t="s">
        <v>133</v>
      </c>
      <c r="E123" s="340"/>
      <c r="F123" s="86"/>
      <c r="G123" s="86"/>
      <c r="H123" s="86"/>
      <c r="I123" s="86"/>
      <c r="J123" s="334"/>
      <c r="K123" s="339"/>
      <c r="L123" s="330"/>
    </row>
    <row r="124" spans="1:12">
      <c r="A124" s="29"/>
      <c r="B124" s="32"/>
      <c r="C124" s="335" t="s">
        <v>145</v>
      </c>
      <c r="D124" s="81" t="s">
        <v>146</v>
      </c>
      <c r="E124" s="73"/>
      <c r="F124" s="73"/>
      <c r="G124" s="73"/>
      <c r="H124" s="73"/>
      <c r="I124" s="73"/>
      <c r="J124" s="333" t="s">
        <v>56</v>
      </c>
      <c r="K124" s="88"/>
      <c r="L124" s="55"/>
    </row>
    <row r="125" spans="1:12">
      <c r="A125" s="29"/>
      <c r="B125" s="32"/>
      <c r="C125" s="336"/>
      <c r="D125" s="85" t="s">
        <v>147</v>
      </c>
      <c r="E125" s="86"/>
      <c r="F125" s="86"/>
      <c r="G125" s="86"/>
      <c r="H125" s="86"/>
      <c r="I125" s="86"/>
      <c r="J125" s="334"/>
      <c r="K125" s="89"/>
      <c r="L125" s="56"/>
    </row>
    <row r="126" spans="1:12">
      <c r="A126" s="29"/>
      <c r="B126" s="32"/>
      <c r="C126" s="69" t="s">
        <v>148</v>
      </c>
      <c r="D126" s="84" t="s">
        <v>149</v>
      </c>
      <c r="E126" s="72"/>
      <c r="F126" s="72"/>
      <c r="G126" s="72"/>
      <c r="H126" s="72"/>
      <c r="I126" s="72"/>
      <c r="J126" s="95" t="s">
        <v>56</v>
      </c>
      <c r="K126" s="78" t="s">
        <v>159</v>
      </c>
      <c r="L126" s="79" t="s">
        <v>164</v>
      </c>
    </row>
    <row r="127" spans="1:12">
      <c r="A127" s="29"/>
      <c r="B127" s="32"/>
      <c r="C127" s="341" t="s">
        <v>150</v>
      </c>
      <c r="D127" s="81" t="s">
        <v>151</v>
      </c>
      <c r="E127" s="340" t="s">
        <v>157</v>
      </c>
      <c r="F127" s="333" t="s">
        <v>56</v>
      </c>
      <c r="G127" s="73"/>
      <c r="H127" s="73"/>
      <c r="I127" s="333" t="s">
        <v>56</v>
      </c>
      <c r="J127" s="333" t="s">
        <v>56</v>
      </c>
      <c r="K127" s="331" t="s">
        <v>159</v>
      </c>
      <c r="L127" s="327" t="s">
        <v>164</v>
      </c>
    </row>
    <row r="128" spans="1:12">
      <c r="A128" s="29"/>
      <c r="B128" s="32"/>
      <c r="C128" s="342"/>
      <c r="D128" s="83" t="s">
        <v>152</v>
      </c>
      <c r="E128" s="340"/>
      <c r="F128" s="334"/>
      <c r="G128" s="86"/>
      <c r="H128" s="86"/>
      <c r="I128" s="334"/>
      <c r="J128" s="334"/>
      <c r="K128" s="332"/>
      <c r="L128" s="328"/>
    </row>
    <row r="129" spans="1:12">
      <c r="A129" s="29"/>
      <c r="B129" s="32"/>
      <c r="C129" s="25"/>
      <c r="D129" s="82"/>
      <c r="E129" s="72"/>
      <c r="F129" s="72"/>
      <c r="G129" s="72"/>
      <c r="H129" s="72"/>
      <c r="I129" s="72"/>
      <c r="J129" s="72"/>
      <c r="K129" s="77"/>
      <c r="L129" s="48"/>
    </row>
    <row r="130" spans="1:12">
      <c r="A130" s="29"/>
      <c r="B130" s="32"/>
      <c r="C130" s="25"/>
      <c r="D130" s="26"/>
      <c r="E130" s="72"/>
      <c r="F130" s="72"/>
      <c r="G130" s="72"/>
      <c r="H130" s="72"/>
      <c r="I130" s="72"/>
      <c r="J130" s="72"/>
      <c r="K130" s="77"/>
      <c r="L130" s="48"/>
    </row>
    <row r="131" spans="1:12" ht="15.75" thickBot="1">
      <c r="A131" s="37"/>
      <c r="B131" s="38"/>
      <c r="C131" s="39"/>
      <c r="D131" s="42"/>
      <c r="E131" s="74"/>
      <c r="F131" s="74"/>
      <c r="G131" s="75"/>
      <c r="H131" s="75"/>
      <c r="I131" s="75"/>
      <c r="J131" s="75"/>
      <c r="K131" s="80"/>
      <c r="L131" s="51"/>
    </row>
    <row r="135" spans="1:12" ht="18.75">
      <c r="A135" s="229" t="s">
        <v>40</v>
      </c>
      <c r="B135" s="229"/>
      <c r="C135" s="229"/>
      <c r="D135" s="229"/>
      <c r="E135" s="229"/>
      <c r="F135" s="229"/>
      <c r="G135" s="229"/>
      <c r="H135" s="229"/>
      <c r="I135" s="229"/>
      <c r="J135" s="229"/>
      <c r="K135" s="229"/>
      <c r="L135" s="44"/>
    </row>
    <row r="136" spans="1:12" ht="15.75">
      <c r="A136" s="237" t="s">
        <v>166</v>
      </c>
      <c r="B136" s="237"/>
      <c r="C136" s="237"/>
      <c r="D136" s="237"/>
      <c r="E136" s="237"/>
      <c r="F136" s="237"/>
      <c r="G136" s="237"/>
      <c r="H136" s="237"/>
      <c r="I136" s="237"/>
      <c r="J136" s="237"/>
      <c r="K136" s="237"/>
      <c r="L136" s="45"/>
    </row>
    <row r="137" spans="1:12" ht="15.75" thickBot="1"/>
    <row r="138" spans="1:12">
      <c r="A138" s="253" t="s">
        <v>0</v>
      </c>
      <c r="B138" s="256" t="s">
        <v>42</v>
      </c>
      <c r="C138" s="256" t="s">
        <v>43</v>
      </c>
      <c r="D138" s="256" t="s">
        <v>44</v>
      </c>
      <c r="E138" s="256" t="s">
        <v>45</v>
      </c>
      <c r="F138" s="266" t="s">
        <v>46</v>
      </c>
      <c r="G138" s="267"/>
      <c r="H138" s="267"/>
      <c r="I138" s="267"/>
      <c r="J138" s="268"/>
      <c r="K138" s="263" t="s">
        <v>47</v>
      </c>
      <c r="L138" s="307"/>
    </row>
    <row r="139" spans="1:12">
      <c r="A139" s="254"/>
      <c r="B139" s="257"/>
      <c r="C139" s="257"/>
      <c r="D139" s="257"/>
      <c r="E139" s="257"/>
      <c r="F139" s="269" t="s">
        <v>48</v>
      </c>
      <c r="G139" s="270"/>
      <c r="H139" s="270"/>
      <c r="I139" s="271"/>
      <c r="J139" s="17" t="s">
        <v>49</v>
      </c>
      <c r="K139" s="264"/>
      <c r="L139" s="307"/>
    </row>
    <row r="140" spans="1:12" ht="30.75" thickBot="1">
      <c r="A140" s="255"/>
      <c r="B140" s="258"/>
      <c r="C140" s="258"/>
      <c r="D140" s="258"/>
      <c r="E140" s="258"/>
      <c r="F140" s="272"/>
      <c r="G140" s="273"/>
      <c r="H140" s="273"/>
      <c r="I140" s="274"/>
      <c r="J140" s="99" t="s">
        <v>171</v>
      </c>
      <c r="K140" s="265"/>
      <c r="L140" s="307"/>
    </row>
    <row r="141" spans="1:12">
      <c r="A141" s="20"/>
      <c r="B141" s="21"/>
      <c r="C141" s="21"/>
      <c r="D141" s="22"/>
      <c r="E141" s="22"/>
      <c r="F141" s="238"/>
      <c r="G141" s="239"/>
      <c r="H141" s="239"/>
      <c r="I141" s="240"/>
      <c r="J141" s="22"/>
      <c r="K141" s="23"/>
      <c r="L141" s="97"/>
    </row>
    <row r="142" spans="1:12">
      <c r="A142" s="24" t="s">
        <v>9</v>
      </c>
      <c r="B142" s="61" t="s">
        <v>167</v>
      </c>
      <c r="C142" s="25" t="s">
        <v>168</v>
      </c>
      <c r="D142" s="96" t="s">
        <v>54</v>
      </c>
      <c r="E142" s="27"/>
      <c r="F142" s="298" t="s">
        <v>169</v>
      </c>
      <c r="G142" s="299"/>
      <c r="H142" s="299"/>
      <c r="I142" s="300"/>
      <c r="J142" s="250" t="s">
        <v>57</v>
      </c>
      <c r="K142" s="28"/>
      <c r="L142" s="97"/>
    </row>
    <row r="143" spans="1:12">
      <c r="A143" s="29"/>
      <c r="B143" s="25"/>
      <c r="C143" s="25"/>
      <c r="D143" s="96" t="s">
        <v>55</v>
      </c>
      <c r="E143" s="27"/>
      <c r="F143" s="301"/>
      <c r="G143" s="302"/>
      <c r="H143" s="302"/>
      <c r="I143" s="303"/>
      <c r="J143" s="251"/>
      <c r="K143" s="262" t="s">
        <v>187</v>
      </c>
      <c r="L143" s="98"/>
    </row>
    <row r="144" spans="1:12">
      <c r="A144" s="29"/>
      <c r="B144" s="25"/>
      <c r="C144" s="25"/>
      <c r="D144" s="26" t="s">
        <v>58</v>
      </c>
      <c r="E144" s="27" t="s">
        <v>157</v>
      </c>
      <c r="F144" s="301"/>
      <c r="G144" s="302"/>
      <c r="H144" s="302"/>
      <c r="I144" s="303"/>
      <c r="J144" s="251"/>
      <c r="K144" s="262"/>
      <c r="L144" s="98"/>
    </row>
    <row r="145" spans="1:12">
      <c r="A145" s="29"/>
      <c r="B145" s="25"/>
      <c r="C145" s="25"/>
      <c r="D145" s="26" t="s">
        <v>60</v>
      </c>
      <c r="E145" s="27" t="s">
        <v>59</v>
      </c>
      <c r="F145" s="301"/>
      <c r="G145" s="302"/>
      <c r="H145" s="302"/>
      <c r="I145" s="303"/>
      <c r="J145" s="251"/>
      <c r="K145" s="262"/>
      <c r="L145" s="97"/>
    </row>
    <row r="146" spans="1:12">
      <c r="A146" s="29"/>
      <c r="B146" s="25"/>
      <c r="C146" s="25"/>
      <c r="D146" s="26" t="s">
        <v>61</v>
      </c>
      <c r="E146" s="27" t="s">
        <v>62</v>
      </c>
      <c r="F146" s="301"/>
      <c r="G146" s="302"/>
      <c r="H146" s="302"/>
      <c r="I146" s="303"/>
      <c r="J146" s="251"/>
      <c r="K146" s="262"/>
      <c r="L146" s="97"/>
    </row>
    <row r="147" spans="1:12">
      <c r="A147" s="29"/>
      <c r="B147" s="25"/>
      <c r="C147" s="25"/>
      <c r="D147" s="26" t="s">
        <v>63</v>
      </c>
      <c r="E147" s="27" t="s">
        <v>64</v>
      </c>
      <c r="F147" s="301"/>
      <c r="G147" s="302"/>
      <c r="H147" s="302"/>
      <c r="I147" s="303"/>
      <c r="J147" s="251"/>
      <c r="K147" s="262"/>
      <c r="L147" s="97"/>
    </row>
    <row r="148" spans="1:12">
      <c r="A148" s="29"/>
      <c r="B148" s="25"/>
      <c r="C148" s="25"/>
      <c r="D148" s="26" t="s">
        <v>65</v>
      </c>
      <c r="E148" s="27"/>
      <c r="F148" s="301"/>
      <c r="G148" s="302"/>
      <c r="H148" s="302"/>
      <c r="I148" s="303"/>
      <c r="J148" s="251"/>
      <c r="K148" s="262"/>
      <c r="L148" s="97"/>
    </row>
    <row r="149" spans="1:12">
      <c r="A149" s="29"/>
      <c r="B149" s="25"/>
      <c r="C149" s="25"/>
      <c r="D149" s="26" t="s">
        <v>66</v>
      </c>
      <c r="E149" s="27" t="s">
        <v>62</v>
      </c>
      <c r="F149" s="301"/>
      <c r="G149" s="302"/>
      <c r="H149" s="302"/>
      <c r="I149" s="303"/>
      <c r="J149" s="251"/>
      <c r="K149" s="262"/>
      <c r="L149" s="97"/>
    </row>
    <row r="150" spans="1:12">
      <c r="A150" s="29"/>
      <c r="B150" s="25"/>
      <c r="C150" s="25"/>
      <c r="D150" s="26" t="s">
        <v>68</v>
      </c>
      <c r="E150" s="27" t="s">
        <v>62</v>
      </c>
      <c r="F150" s="301"/>
      <c r="G150" s="302"/>
      <c r="H150" s="302"/>
      <c r="I150" s="303"/>
      <c r="J150" s="251"/>
      <c r="K150" s="262"/>
      <c r="L150" s="97"/>
    </row>
    <row r="151" spans="1:12">
      <c r="A151" s="29"/>
      <c r="B151" s="25"/>
      <c r="C151" s="25"/>
      <c r="D151" s="26" t="s">
        <v>70</v>
      </c>
      <c r="E151" s="27" t="s">
        <v>62</v>
      </c>
      <c r="F151" s="301"/>
      <c r="G151" s="302"/>
      <c r="H151" s="302"/>
      <c r="I151" s="303"/>
      <c r="J151" s="251"/>
      <c r="K151" s="262"/>
      <c r="L151" s="97"/>
    </row>
    <row r="152" spans="1:12">
      <c r="A152" s="29"/>
      <c r="B152" s="25"/>
      <c r="C152" s="25"/>
      <c r="D152" s="26" t="s">
        <v>72</v>
      </c>
      <c r="E152" s="27" t="s">
        <v>62</v>
      </c>
      <c r="F152" s="301"/>
      <c r="G152" s="302"/>
      <c r="H152" s="302"/>
      <c r="I152" s="303"/>
      <c r="J152" s="251"/>
      <c r="K152" s="262"/>
      <c r="L152" s="97"/>
    </row>
    <row r="153" spans="1:12">
      <c r="A153" s="29"/>
      <c r="B153" s="25"/>
      <c r="C153" s="25"/>
      <c r="D153" s="26" t="s">
        <v>74</v>
      </c>
      <c r="E153" s="27" t="s">
        <v>62</v>
      </c>
      <c r="F153" s="304"/>
      <c r="G153" s="305"/>
      <c r="H153" s="305"/>
      <c r="I153" s="306"/>
      <c r="J153" s="252"/>
      <c r="K153" s="262"/>
      <c r="L153" s="97"/>
    </row>
    <row r="154" spans="1:12">
      <c r="A154" s="29"/>
      <c r="B154" s="25"/>
      <c r="C154" s="25"/>
      <c r="D154" s="26"/>
      <c r="E154" s="27"/>
      <c r="F154" s="102"/>
      <c r="G154" s="103"/>
      <c r="H154" s="103"/>
      <c r="I154" s="104"/>
      <c r="J154" s="260"/>
      <c r="K154" s="262"/>
      <c r="L154" s="97"/>
    </row>
    <row r="155" spans="1:12">
      <c r="A155" s="29"/>
      <c r="B155" s="68" t="s">
        <v>170</v>
      </c>
      <c r="C155" s="25"/>
      <c r="D155" s="96" t="s">
        <v>75</v>
      </c>
      <c r="E155" s="27"/>
      <c r="F155" s="105"/>
      <c r="G155" s="106"/>
      <c r="H155" s="106"/>
      <c r="I155" s="107"/>
      <c r="J155" s="261"/>
      <c r="K155" s="262"/>
      <c r="L155" s="97"/>
    </row>
    <row r="156" spans="1:12">
      <c r="A156" s="29"/>
      <c r="B156" s="32"/>
      <c r="C156" s="69" t="s">
        <v>172</v>
      </c>
      <c r="D156" s="100" t="s">
        <v>188</v>
      </c>
      <c r="E156" s="27" t="s">
        <v>17</v>
      </c>
      <c r="F156" s="241" t="s">
        <v>176</v>
      </c>
      <c r="G156" s="242"/>
      <c r="H156" s="242"/>
      <c r="I156" s="243"/>
      <c r="J156" s="284" t="s">
        <v>56</v>
      </c>
      <c r="K156" s="262"/>
      <c r="L156" s="97"/>
    </row>
    <row r="157" spans="1:12">
      <c r="A157" s="29"/>
      <c r="B157" s="32"/>
      <c r="C157" s="101"/>
      <c r="D157" s="100" t="s">
        <v>173</v>
      </c>
      <c r="E157" s="108" t="s">
        <v>17</v>
      </c>
      <c r="F157" s="247"/>
      <c r="G157" s="248"/>
      <c r="H157" s="248"/>
      <c r="I157" s="249"/>
      <c r="J157" s="285"/>
      <c r="K157" s="28"/>
      <c r="L157" s="97"/>
    </row>
    <row r="158" spans="1:12">
      <c r="A158" s="29"/>
      <c r="B158" s="32"/>
      <c r="C158" s="101" t="s">
        <v>174</v>
      </c>
      <c r="D158" s="100" t="s">
        <v>175</v>
      </c>
      <c r="E158" s="108"/>
      <c r="F158" s="241"/>
      <c r="G158" s="242"/>
      <c r="H158" s="242"/>
      <c r="I158" s="243"/>
      <c r="J158" s="284"/>
      <c r="K158" s="28"/>
      <c r="L158" s="97"/>
    </row>
    <row r="159" spans="1:12">
      <c r="A159" s="29"/>
      <c r="B159" s="32"/>
      <c r="C159" s="34"/>
      <c r="D159" s="33"/>
      <c r="E159" s="27"/>
      <c r="F159" s="247"/>
      <c r="G159" s="248"/>
      <c r="H159" s="248"/>
      <c r="I159" s="249"/>
      <c r="J159" s="285"/>
      <c r="K159" s="28"/>
      <c r="L159" s="97"/>
    </row>
    <row r="160" spans="1:12">
      <c r="A160" s="29"/>
      <c r="B160" s="32"/>
      <c r="C160" s="101" t="s">
        <v>177</v>
      </c>
      <c r="D160" s="100" t="s">
        <v>178</v>
      </c>
      <c r="E160" s="27" t="s">
        <v>17</v>
      </c>
      <c r="F160" s="278" t="s">
        <v>185</v>
      </c>
      <c r="G160" s="279"/>
      <c r="H160" s="279"/>
      <c r="I160" s="280"/>
      <c r="J160" s="284" t="s">
        <v>56</v>
      </c>
      <c r="K160" s="28"/>
      <c r="L160" s="97"/>
    </row>
    <row r="161" spans="1:12">
      <c r="A161" s="29"/>
      <c r="B161" s="32"/>
      <c r="C161" s="101" t="s">
        <v>180</v>
      </c>
      <c r="D161" s="100" t="s">
        <v>179</v>
      </c>
      <c r="E161" s="27" t="s">
        <v>17</v>
      </c>
      <c r="F161" s="281"/>
      <c r="G161" s="282"/>
      <c r="H161" s="282"/>
      <c r="I161" s="283"/>
      <c r="J161" s="285"/>
      <c r="K161" s="35"/>
      <c r="L161" s="98"/>
    </row>
    <row r="162" spans="1:12">
      <c r="A162" s="29"/>
      <c r="B162" s="32"/>
      <c r="C162" s="69" t="s">
        <v>181</v>
      </c>
      <c r="D162" s="100" t="s">
        <v>182</v>
      </c>
      <c r="E162" s="27" t="s">
        <v>17</v>
      </c>
      <c r="F162" s="241" t="s">
        <v>186</v>
      </c>
      <c r="G162" s="242"/>
      <c r="H162" s="242"/>
      <c r="I162" s="243"/>
      <c r="J162" s="295" t="s">
        <v>57</v>
      </c>
      <c r="K162" s="35"/>
      <c r="L162" s="98"/>
    </row>
    <row r="163" spans="1:12">
      <c r="A163" s="29"/>
      <c r="B163" s="32"/>
      <c r="C163" s="34"/>
      <c r="D163" s="100" t="s">
        <v>183</v>
      </c>
      <c r="E163" s="27" t="s">
        <v>17</v>
      </c>
      <c r="F163" s="244"/>
      <c r="G163" s="245"/>
      <c r="H163" s="245"/>
      <c r="I163" s="246"/>
      <c r="J163" s="296"/>
      <c r="K163" s="28"/>
      <c r="L163" s="97"/>
    </row>
    <row r="164" spans="1:12">
      <c r="A164" s="29"/>
      <c r="B164" s="32"/>
      <c r="C164" s="34"/>
      <c r="D164" s="100" t="s">
        <v>124</v>
      </c>
      <c r="E164" s="27" t="s">
        <v>17</v>
      </c>
      <c r="F164" s="244"/>
      <c r="G164" s="245"/>
      <c r="H164" s="245"/>
      <c r="I164" s="246"/>
      <c r="J164" s="296"/>
      <c r="K164" s="28"/>
      <c r="L164" s="97"/>
    </row>
    <row r="165" spans="1:12">
      <c r="A165" s="29"/>
      <c r="B165" s="32"/>
      <c r="C165" s="34"/>
      <c r="D165" s="100" t="s">
        <v>184</v>
      </c>
      <c r="E165" s="108" t="s">
        <v>17</v>
      </c>
      <c r="F165" s="247"/>
      <c r="G165" s="248"/>
      <c r="H165" s="248"/>
      <c r="I165" s="249"/>
      <c r="J165" s="297"/>
      <c r="K165" s="28"/>
      <c r="L165" s="97"/>
    </row>
    <row r="166" spans="1:12" ht="15.75" thickBot="1">
      <c r="A166" s="37"/>
      <c r="B166" s="38"/>
      <c r="C166" s="39"/>
      <c r="D166" s="40"/>
      <c r="E166" s="41"/>
      <c r="F166" s="275"/>
      <c r="G166" s="276"/>
      <c r="H166" s="276"/>
      <c r="I166" s="277"/>
      <c r="J166" s="42"/>
      <c r="K166" s="43"/>
      <c r="L166" s="97"/>
    </row>
    <row r="170" spans="1:12" ht="18.75">
      <c r="A170" s="229" t="s">
        <v>40</v>
      </c>
      <c r="B170" s="229"/>
      <c r="C170" s="229"/>
      <c r="D170" s="229"/>
      <c r="E170" s="229"/>
      <c r="F170" s="229"/>
      <c r="G170" s="229"/>
      <c r="H170" s="229"/>
      <c r="I170" s="229"/>
      <c r="J170" s="229"/>
      <c r="K170" s="229"/>
    </row>
    <row r="171" spans="1:12" ht="15.75">
      <c r="A171" s="237" t="s">
        <v>189</v>
      </c>
      <c r="B171" s="237"/>
      <c r="C171" s="237"/>
      <c r="D171" s="237"/>
      <c r="E171" s="237"/>
      <c r="F171" s="237"/>
      <c r="G171" s="237"/>
      <c r="H171" s="237"/>
      <c r="I171" s="237"/>
      <c r="J171" s="237"/>
      <c r="K171" s="237"/>
    </row>
    <row r="172" spans="1:12" ht="15.75" thickBot="1"/>
    <row r="173" spans="1:12">
      <c r="A173" s="253" t="s">
        <v>0</v>
      </c>
      <c r="B173" s="256" t="s">
        <v>42</v>
      </c>
      <c r="C173" s="256" t="s">
        <v>43</v>
      </c>
      <c r="D173" s="256" t="s">
        <v>44</v>
      </c>
      <c r="E173" s="256" t="s">
        <v>45</v>
      </c>
      <c r="F173" s="266" t="s">
        <v>46</v>
      </c>
      <c r="G173" s="267"/>
      <c r="H173" s="267"/>
      <c r="I173" s="267"/>
      <c r="J173" s="268"/>
      <c r="K173" s="263" t="s">
        <v>47</v>
      </c>
    </row>
    <row r="174" spans="1:12">
      <c r="A174" s="254"/>
      <c r="B174" s="257"/>
      <c r="C174" s="257"/>
      <c r="D174" s="257"/>
      <c r="E174" s="257"/>
      <c r="F174" s="269" t="s">
        <v>48</v>
      </c>
      <c r="G174" s="270"/>
      <c r="H174" s="270"/>
      <c r="I174" s="271"/>
      <c r="J174" s="17" t="s">
        <v>49</v>
      </c>
      <c r="K174" s="264"/>
    </row>
    <row r="175" spans="1:12" ht="30.75" thickBot="1">
      <c r="A175" s="255"/>
      <c r="B175" s="258"/>
      <c r="C175" s="258"/>
      <c r="D175" s="258"/>
      <c r="E175" s="258"/>
      <c r="F175" s="272"/>
      <c r="G175" s="273"/>
      <c r="H175" s="273"/>
      <c r="I175" s="274"/>
      <c r="J175" s="99" t="s">
        <v>195</v>
      </c>
      <c r="K175" s="265"/>
    </row>
    <row r="176" spans="1:12">
      <c r="A176" s="20"/>
      <c r="B176" s="21"/>
      <c r="C176" s="21"/>
      <c r="D176" s="22"/>
      <c r="E176" s="22"/>
      <c r="F176" s="238"/>
      <c r="G176" s="239"/>
      <c r="H176" s="239"/>
      <c r="I176" s="240"/>
      <c r="J176" s="22"/>
      <c r="K176" s="23"/>
    </row>
    <row r="177" spans="1:11">
      <c r="A177" s="24" t="s">
        <v>9</v>
      </c>
      <c r="B177" s="61" t="s">
        <v>250</v>
      </c>
      <c r="C177" s="25" t="s">
        <v>168</v>
      </c>
      <c r="D177" s="96" t="s">
        <v>54</v>
      </c>
      <c r="E177" s="27"/>
      <c r="F177" s="298" t="s">
        <v>169</v>
      </c>
      <c r="G177" s="299"/>
      <c r="H177" s="299"/>
      <c r="I177" s="300"/>
      <c r="J177" s="250" t="s">
        <v>57</v>
      </c>
      <c r="K177" s="28"/>
    </row>
    <row r="178" spans="1:11">
      <c r="A178" s="29"/>
      <c r="B178" s="25"/>
      <c r="C178" s="25"/>
      <c r="D178" s="96" t="s">
        <v>55</v>
      </c>
      <c r="E178" s="27"/>
      <c r="F178" s="301"/>
      <c r="G178" s="302"/>
      <c r="H178" s="302"/>
      <c r="I178" s="303"/>
      <c r="J178" s="251"/>
      <c r="K178" s="262" t="s">
        <v>251</v>
      </c>
    </row>
    <row r="179" spans="1:11">
      <c r="A179" s="29"/>
      <c r="B179" s="25"/>
      <c r="C179" s="25"/>
      <c r="D179" s="26" t="s">
        <v>58</v>
      </c>
      <c r="E179" s="27" t="s">
        <v>157</v>
      </c>
      <c r="F179" s="301"/>
      <c r="G179" s="302"/>
      <c r="H179" s="302"/>
      <c r="I179" s="303"/>
      <c r="J179" s="251"/>
      <c r="K179" s="262"/>
    </row>
    <row r="180" spans="1:11">
      <c r="A180" s="29"/>
      <c r="B180" s="25"/>
      <c r="C180" s="25"/>
      <c r="D180" s="26" t="s">
        <v>60</v>
      </c>
      <c r="E180" s="27" t="s">
        <v>59</v>
      </c>
      <c r="F180" s="301"/>
      <c r="G180" s="302"/>
      <c r="H180" s="302"/>
      <c r="I180" s="303"/>
      <c r="J180" s="251"/>
      <c r="K180" s="262"/>
    </row>
    <row r="181" spans="1:11">
      <c r="A181" s="29"/>
      <c r="B181" s="25"/>
      <c r="C181" s="25"/>
      <c r="D181" s="26" t="s">
        <v>61</v>
      </c>
      <c r="E181" s="27" t="s">
        <v>62</v>
      </c>
      <c r="F181" s="301"/>
      <c r="G181" s="302"/>
      <c r="H181" s="302"/>
      <c r="I181" s="303"/>
      <c r="J181" s="251"/>
      <c r="K181" s="262"/>
    </row>
    <row r="182" spans="1:11">
      <c r="A182" s="29"/>
      <c r="B182" s="25"/>
      <c r="C182" s="25"/>
      <c r="D182" s="26" t="s">
        <v>63</v>
      </c>
      <c r="E182" s="27" t="s">
        <v>190</v>
      </c>
      <c r="F182" s="301"/>
      <c r="G182" s="302"/>
      <c r="H182" s="302"/>
      <c r="I182" s="303"/>
      <c r="J182" s="251"/>
      <c r="K182" s="262"/>
    </row>
    <row r="183" spans="1:11">
      <c r="A183" s="29"/>
      <c r="B183" s="25"/>
      <c r="C183" s="25"/>
      <c r="D183" s="26" t="s">
        <v>65</v>
      </c>
      <c r="E183" s="27"/>
      <c r="F183" s="301"/>
      <c r="G183" s="302"/>
      <c r="H183" s="302"/>
      <c r="I183" s="303"/>
      <c r="J183" s="251"/>
      <c r="K183" s="262"/>
    </row>
    <row r="184" spans="1:11">
      <c r="A184" s="29"/>
      <c r="B184" s="25"/>
      <c r="C184" s="25"/>
      <c r="D184" s="26" t="s">
        <v>66</v>
      </c>
      <c r="E184" s="27" t="s">
        <v>62</v>
      </c>
      <c r="F184" s="301"/>
      <c r="G184" s="302"/>
      <c r="H184" s="302"/>
      <c r="I184" s="303"/>
      <c r="J184" s="251"/>
      <c r="K184" s="262"/>
    </row>
    <row r="185" spans="1:11">
      <c r="A185" s="29"/>
      <c r="B185" s="25"/>
      <c r="C185" s="25"/>
      <c r="D185" s="26" t="s">
        <v>68</v>
      </c>
      <c r="E185" s="27" t="s">
        <v>62</v>
      </c>
      <c r="F185" s="301"/>
      <c r="G185" s="302"/>
      <c r="H185" s="302"/>
      <c r="I185" s="303"/>
      <c r="J185" s="251"/>
      <c r="K185" s="262"/>
    </row>
    <row r="186" spans="1:11">
      <c r="A186" s="29"/>
      <c r="B186" s="25"/>
      <c r="C186" s="25"/>
      <c r="D186" s="26" t="s">
        <v>70</v>
      </c>
      <c r="E186" s="27" t="s">
        <v>62</v>
      </c>
      <c r="F186" s="301"/>
      <c r="G186" s="302"/>
      <c r="H186" s="302"/>
      <c r="I186" s="303"/>
      <c r="J186" s="251"/>
      <c r="K186" s="262"/>
    </row>
    <row r="187" spans="1:11">
      <c r="A187" s="29"/>
      <c r="B187" s="25"/>
      <c r="C187" s="25"/>
      <c r="D187" s="26" t="s">
        <v>72</v>
      </c>
      <c r="E187" s="27" t="s">
        <v>62</v>
      </c>
      <c r="F187" s="301"/>
      <c r="G187" s="302"/>
      <c r="H187" s="302"/>
      <c r="I187" s="303"/>
      <c r="J187" s="251"/>
      <c r="K187" s="262"/>
    </row>
    <row r="188" spans="1:11">
      <c r="A188" s="29"/>
      <c r="B188" s="25"/>
      <c r="C188" s="25"/>
      <c r="D188" s="26" t="s">
        <v>74</v>
      </c>
      <c r="E188" s="27" t="s">
        <v>62</v>
      </c>
      <c r="F188" s="304"/>
      <c r="G188" s="305"/>
      <c r="H188" s="305"/>
      <c r="I188" s="306"/>
      <c r="J188" s="252"/>
      <c r="K188" s="262"/>
    </row>
    <row r="189" spans="1:11">
      <c r="A189" s="29"/>
      <c r="B189" s="25"/>
      <c r="C189" s="25"/>
      <c r="D189" s="26"/>
      <c r="E189" s="27"/>
      <c r="F189" s="102"/>
      <c r="G189" s="103"/>
      <c r="H189" s="103"/>
      <c r="I189" s="104"/>
      <c r="J189" s="260"/>
      <c r="K189" s="262"/>
    </row>
    <row r="190" spans="1:11">
      <c r="A190" s="29"/>
      <c r="B190" s="68" t="s">
        <v>252</v>
      </c>
      <c r="C190" s="25"/>
      <c r="D190" s="96" t="s">
        <v>75</v>
      </c>
      <c r="E190" s="27"/>
      <c r="F190" s="105"/>
      <c r="G190" s="106"/>
      <c r="H190" s="106"/>
      <c r="I190" s="107"/>
      <c r="J190" s="261"/>
      <c r="K190" s="262"/>
    </row>
    <row r="191" spans="1:11">
      <c r="A191" s="29"/>
      <c r="B191" s="32"/>
      <c r="C191" s="69" t="s">
        <v>191</v>
      </c>
      <c r="D191" s="100" t="s">
        <v>253</v>
      </c>
      <c r="E191" s="27" t="s">
        <v>17</v>
      </c>
      <c r="F191" s="286" t="s">
        <v>200</v>
      </c>
      <c r="G191" s="287"/>
      <c r="H191" s="287"/>
      <c r="I191" s="288"/>
      <c r="J191" s="284" t="s">
        <v>56</v>
      </c>
      <c r="K191" s="262"/>
    </row>
    <row r="192" spans="1:11" ht="28.5" customHeight="1">
      <c r="A192" s="29"/>
      <c r="B192" s="32"/>
      <c r="C192" s="101"/>
      <c r="D192" s="109" t="s">
        <v>254</v>
      </c>
      <c r="E192" s="108" t="s">
        <v>17</v>
      </c>
      <c r="F192" s="292"/>
      <c r="G192" s="293"/>
      <c r="H192" s="293"/>
      <c r="I192" s="294"/>
      <c r="J192" s="285"/>
      <c r="K192" s="28"/>
    </row>
    <row r="193" spans="1:11">
      <c r="A193" s="29"/>
      <c r="B193" s="32"/>
      <c r="C193" s="101" t="s">
        <v>193</v>
      </c>
      <c r="D193" s="100" t="s">
        <v>175</v>
      </c>
      <c r="E193" s="108"/>
      <c r="F193" s="241"/>
      <c r="G193" s="242"/>
      <c r="H193" s="242"/>
      <c r="I193" s="243"/>
      <c r="J193" s="284"/>
      <c r="K193" s="28"/>
    </row>
    <row r="194" spans="1:11">
      <c r="A194" s="29"/>
      <c r="B194" s="32"/>
      <c r="C194" s="34"/>
      <c r="D194" s="33"/>
      <c r="E194" s="27"/>
      <c r="F194" s="247"/>
      <c r="G194" s="248"/>
      <c r="H194" s="248"/>
      <c r="I194" s="249"/>
      <c r="J194" s="285"/>
      <c r="K194" s="28"/>
    </row>
    <row r="195" spans="1:11">
      <c r="A195" s="29"/>
      <c r="B195" s="32"/>
      <c r="C195" s="101" t="s">
        <v>177</v>
      </c>
      <c r="D195" s="100" t="s">
        <v>255</v>
      </c>
      <c r="E195" s="27" t="s">
        <v>17</v>
      </c>
      <c r="F195" s="278" t="s">
        <v>185</v>
      </c>
      <c r="G195" s="279"/>
      <c r="H195" s="279"/>
      <c r="I195" s="280"/>
      <c r="J195" s="284" t="s">
        <v>56</v>
      </c>
      <c r="K195" s="28"/>
    </row>
    <row r="196" spans="1:11">
      <c r="A196" s="29"/>
      <c r="B196" s="32"/>
      <c r="C196" s="101" t="s">
        <v>180</v>
      </c>
      <c r="D196" s="100" t="s">
        <v>256</v>
      </c>
      <c r="E196" s="27" t="s">
        <v>17</v>
      </c>
      <c r="F196" s="281"/>
      <c r="G196" s="282"/>
      <c r="H196" s="282"/>
      <c r="I196" s="283"/>
      <c r="J196" s="285"/>
      <c r="K196" s="35"/>
    </row>
    <row r="197" spans="1:11">
      <c r="A197" s="29"/>
      <c r="B197" s="32"/>
      <c r="C197" s="69" t="s">
        <v>181</v>
      </c>
      <c r="D197" s="100" t="s">
        <v>183</v>
      </c>
      <c r="E197" s="27" t="s">
        <v>17</v>
      </c>
      <c r="F197" s="286" t="s">
        <v>194</v>
      </c>
      <c r="G197" s="287"/>
      <c r="H197" s="287"/>
      <c r="I197" s="288"/>
      <c r="J197" s="295" t="s">
        <v>57</v>
      </c>
      <c r="K197" s="35"/>
    </row>
    <row r="198" spans="1:11">
      <c r="A198" s="29"/>
      <c r="B198" s="32"/>
      <c r="C198" s="34"/>
      <c r="D198" s="100" t="s">
        <v>182</v>
      </c>
      <c r="E198" s="27" t="s">
        <v>17</v>
      </c>
      <c r="F198" s="289"/>
      <c r="G198" s="290"/>
      <c r="H198" s="290"/>
      <c r="I198" s="291"/>
      <c r="J198" s="296"/>
      <c r="K198" s="28"/>
    </row>
    <row r="199" spans="1:11">
      <c r="A199" s="29"/>
      <c r="B199" s="32"/>
      <c r="C199" s="34"/>
      <c r="D199" s="100" t="s">
        <v>124</v>
      </c>
      <c r="E199" s="27" t="s">
        <v>17</v>
      </c>
      <c r="F199" s="289"/>
      <c r="G199" s="290"/>
      <c r="H199" s="290"/>
      <c r="I199" s="291"/>
      <c r="J199" s="296"/>
      <c r="K199" s="28"/>
    </row>
    <row r="200" spans="1:11">
      <c r="A200" s="29"/>
      <c r="B200" s="32"/>
      <c r="C200" s="34"/>
      <c r="D200" s="100" t="s">
        <v>184</v>
      </c>
      <c r="E200" s="108" t="s">
        <v>17</v>
      </c>
      <c r="F200" s="292"/>
      <c r="G200" s="293"/>
      <c r="H200" s="293"/>
      <c r="I200" s="294"/>
      <c r="J200" s="297"/>
      <c r="K200" s="28"/>
    </row>
    <row r="201" spans="1:11" ht="15.75" thickBot="1">
      <c r="A201" s="37"/>
      <c r="B201" s="38"/>
      <c r="C201" s="39"/>
      <c r="D201" s="40"/>
      <c r="E201" s="41"/>
      <c r="F201" s="275"/>
      <c r="G201" s="276"/>
      <c r="H201" s="276"/>
      <c r="I201" s="277"/>
      <c r="J201" s="42"/>
      <c r="K201" s="43"/>
    </row>
    <row r="207" spans="1:11" ht="18.75">
      <c r="A207" s="229" t="s">
        <v>40</v>
      </c>
      <c r="B207" s="229"/>
      <c r="C207" s="229"/>
      <c r="D207" s="229"/>
      <c r="E207" s="229"/>
      <c r="F207" s="229"/>
      <c r="G207" s="229"/>
      <c r="H207" s="229"/>
      <c r="I207" s="229"/>
      <c r="J207" s="229"/>
      <c r="K207" s="229"/>
    </row>
    <row r="208" spans="1:11" ht="15.75">
      <c r="A208" s="237" t="s">
        <v>88</v>
      </c>
      <c r="B208" s="237"/>
      <c r="C208" s="237"/>
      <c r="D208" s="237"/>
      <c r="E208" s="237"/>
      <c r="F208" s="237"/>
      <c r="G208" s="237"/>
      <c r="H208" s="237"/>
      <c r="I208" s="237"/>
      <c r="J208" s="237"/>
      <c r="K208" s="237"/>
    </row>
    <row r="209" spans="1:11" ht="15.75" thickBot="1"/>
    <row r="210" spans="1:11">
      <c r="A210" s="253" t="s">
        <v>0</v>
      </c>
      <c r="B210" s="256" t="s">
        <v>42</v>
      </c>
      <c r="C210" s="256" t="s">
        <v>43</v>
      </c>
      <c r="D210" s="256" t="s">
        <v>44</v>
      </c>
      <c r="E210" s="256" t="s">
        <v>45</v>
      </c>
      <c r="F210" s="266" t="s">
        <v>46</v>
      </c>
      <c r="G210" s="267"/>
      <c r="H210" s="267"/>
      <c r="I210" s="267"/>
      <c r="J210" s="268"/>
      <c r="K210" s="263" t="s">
        <v>47</v>
      </c>
    </row>
    <row r="211" spans="1:11">
      <c r="A211" s="254"/>
      <c r="B211" s="257"/>
      <c r="C211" s="257"/>
      <c r="D211" s="257"/>
      <c r="E211" s="257"/>
      <c r="F211" s="269" t="s">
        <v>48</v>
      </c>
      <c r="G211" s="270"/>
      <c r="H211" s="270"/>
      <c r="I211" s="271"/>
      <c r="J211" s="17" t="s">
        <v>49</v>
      </c>
      <c r="K211" s="264"/>
    </row>
    <row r="212" spans="1:11" ht="30.75" thickBot="1">
      <c r="A212" s="255"/>
      <c r="B212" s="258"/>
      <c r="C212" s="258"/>
      <c r="D212" s="258"/>
      <c r="E212" s="258"/>
      <c r="F212" s="272"/>
      <c r="G212" s="273"/>
      <c r="H212" s="273"/>
      <c r="I212" s="274"/>
      <c r="J212" s="99" t="s">
        <v>195</v>
      </c>
      <c r="K212" s="265"/>
    </row>
    <row r="213" spans="1:11">
      <c r="A213" s="20"/>
      <c r="B213" s="21"/>
      <c r="C213" s="21"/>
      <c r="D213" s="22"/>
      <c r="E213" s="22"/>
      <c r="F213" s="238"/>
      <c r="G213" s="239"/>
      <c r="H213" s="239"/>
      <c r="I213" s="240"/>
      <c r="J213" s="22"/>
      <c r="K213" s="23"/>
    </row>
    <row r="214" spans="1:11">
      <c r="A214" s="24" t="s">
        <v>9</v>
      </c>
      <c r="B214" s="61" t="s">
        <v>201</v>
      </c>
      <c r="C214" s="25" t="s">
        <v>168</v>
      </c>
      <c r="D214" s="96" t="s">
        <v>54</v>
      </c>
      <c r="E214" s="27"/>
      <c r="F214" s="298" t="s">
        <v>169</v>
      </c>
      <c r="G214" s="299"/>
      <c r="H214" s="299"/>
      <c r="I214" s="300"/>
      <c r="J214" s="250" t="s">
        <v>57</v>
      </c>
      <c r="K214" s="28"/>
    </row>
    <row r="215" spans="1:11">
      <c r="A215" s="29"/>
      <c r="B215" s="25"/>
      <c r="C215" s="25"/>
      <c r="D215" s="96" t="s">
        <v>55</v>
      </c>
      <c r="E215" s="27"/>
      <c r="F215" s="301"/>
      <c r="G215" s="302"/>
      <c r="H215" s="302"/>
      <c r="I215" s="303"/>
      <c r="J215" s="251"/>
      <c r="K215" s="262" t="s">
        <v>204</v>
      </c>
    </row>
    <row r="216" spans="1:11">
      <c r="A216" s="29"/>
      <c r="B216" s="25"/>
      <c r="C216" s="25"/>
      <c r="D216" s="26" t="s">
        <v>58</v>
      </c>
      <c r="E216" s="27" t="s">
        <v>157</v>
      </c>
      <c r="F216" s="301"/>
      <c r="G216" s="302"/>
      <c r="H216" s="302"/>
      <c r="I216" s="303"/>
      <c r="J216" s="251"/>
      <c r="K216" s="262"/>
    </row>
    <row r="217" spans="1:11">
      <c r="A217" s="29"/>
      <c r="B217" s="25"/>
      <c r="C217" s="25"/>
      <c r="D217" s="26" t="s">
        <v>60</v>
      </c>
      <c r="E217" s="27" t="s">
        <v>59</v>
      </c>
      <c r="F217" s="301"/>
      <c r="G217" s="302"/>
      <c r="H217" s="302"/>
      <c r="I217" s="303"/>
      <c r="J217" s="251"/>
      <c r="K217" s="262"/>
    </row>
    <row r="218" spans="1:11">
      <c r="A218" s="29"/>
      <c r="B218" s="25"/>
      <c r="C218" s="25"/>
      <c r="D218" s="26" t="s">
        <v>61</v>
      </c>
      <c r="E218" s="27" t="s">
        <v>62</v>
      </c>
      <c r="F218" s="301"/>
      <c r="G218" s="302"/>
      <c r="H218" s="302"/>
      <c r="I218" s="303"/>
      <c r="J218" s="251"/>
      <c r="K218" s="262"/>
    </row>
    <row r="219" spans="1:11">
      <c r="A219" s="29"/>
      <c r="B219" s="25"/>
      <c r="C219" s="25"/>
      <c r="D219" s="26" t="s">
        <v>63</v>
      </c>
      <c r="E219" s="27" t="s">
        <v>190</v>
      </c>
      <c r="F219" s="301"/>
      <c r="G219" s="302"/>
      <c r="H219" s="302"/>
      <c r="I219" s="303"/>
      <c r="J219" s="251"/>
      <c r="K219" s="262"/>
    </row>
    <row r="220" spans="1:11">
      <c r="A220" s="29"/>
      <c r="B220" s="25"/>
      <c r="C220" s="25"/>
      <c r="D220" s="26" t="s">
        <v>65</v>
      </c>
      <c r="E220" s="27"/>
      <c r="F220" s="301"/>
      <c r="G220" s="302"/>
      <c r="H220" s="302"/>
      <c r="I220" s="303"/>
      <c r="J220" s="251"/>
      <c r="K220" s="262"/>
    </row>
    <row r="221" spans="1:11">
      <c r="A221" s="29"/>
      <c r="B221" s="25"/>
      <c r="C221" s="25"/>
      <c r="D221" s="26" t="s">
        <v>66</v>
      </c>
      <c r="E221" s="27" t="s">
        <v>62</v>
      </c>
      <c r="F221" s="301"/>
      <c r="G221" s="302"/>
      <c r="H221" s="302"/>
      <c r="I221" s="303"/>
      <c r="J221" s="251"/>
      <c r="K221" s="262"/>
    </row>
    <row r="222" spans="1:11">
      <c r="A222" s="29"/>
      <c r="B222" s="25"/>
      <c r="C222" s="25"/>
      <c r="D222" s="26" t="s">
        <v>68</v>
      </c>
      <c r="E222" s="27" t="s">
        <v>62</v>
      </c>
      <c r="F222" s="301"/>
      <c r="G222" s="302"/>
      <c r="H222" s="302"/>
      <c r="I222" s="303"/>
      <c r="J222" s="251"/>
      <c r="K222" s="262"/>
    </row>
    <row r="223" spans="1:11">
      <c r="A223" s="29"/>
      <c r="B223" s="25"/>
      <c r="C223" s="25"/>
      <c r="D223" s="26" t="s">
        <v>70</v>
      </c>
      <c r="E223" s="27" t="s">
        <v>62</v>
      </c>
      <c r="F223" s="301"/>
      <c r="G223" s="302"/>
      <c r="H223" s="302"/>
      <c r="I223" s="303"/>
      <c r="J223" s="251"/>
      <c r="K223" s="262"/>
    </row>
    <row r="224" spans="1:11">
      <c r="A224" s="29"/>
      <c r="B224" s="25"/>
      <c r="C224" s="25"/>
      <c r="D224" s="26" t="s">
        <v>72</v>
      </c>
      <c r="E224" s="27" t="s">
        <v>62</v>
      </c>
      <c r="F224" s="301"/>
      <c r="G224" s="302"/>
      <c r="H224" s="302"/>
      <c r="I224" s="303"/>
      <c r="J224" s="251"/>
      <c r="K224" s="262"/>
    </row>
    <row r="225" spans="1:11">
      <c r="A225" s="29"/>
      <c r="B225" s="25"/>
      <c r="C225" s="25"/>
      <c r="D225" s="26" t="s">
        <v>74</v>
      </c>
      <c r="E225" s="27" t="s">
        <v>62</v>
      </c>
      <c r="F225" s="304"/>
      <c r="G225" s="305"/>
      <c r="H225" s="305"/>
      <c r="I225" s="306"/>
      <c r="J225" s="252"/>
      <c r="K225" s="262"/>
    </row>
    <row r="226" spans="1:11">
      <c r="A226" s="29"/>
      <c r="B226" s="25"/>
      <c r="C226" s="25"/>
      <c r="D226" s="26"/>
      <c r="E226" s="27"/>
      <c r="F226" s="102"/>
      <c r="G226" s="103"/>
      <c r="H226" s="103"/>
      <c r="I226" s="104"/>
      <c r="J226" s="260"/>
      <c r="K226" s="262"/>
    </row>
    <row r="227" spans="1:11">
      <c r="A227" s="29"/>
      <c r="B227" s="68" t="s">
        <v>202</v>
      </c>
      <c r="C227" s="25"/>
      <c r="D227" s="96" t="s">
        <v>75</v>
      </c>
      <c r="E227" s="27"/>
      <c r="F227" s="105"/>
      <c r="G227" s="106"/>
      <c r="H227" s="106"/>
      <c r="I227" s="107"/>
      <c r="J227" s="261"/>
      <c r="K227" s="262"/>
    </row>
    <row r="228" spans="1:11">
      <c r="A228" s="29"/>
      <c r="B228" s="32"/>
      <c r="C228" s="69" t="s">
        <v>203</v>
      </c>
      <c r="D228" s="100" t="s">
        <v>192</v>
      </c>
      <c r="E228" s="27" t="s">
        <v>17</v>
      </c>
      <c r="F228" s="286" t="s">
        <v>200</v>
      </c>
      <c r="G228" s="287"/>
      <c r="H228" s="287"/>
      <c r="I228" s="288"/>
      <c r="J228" s="284" t="s">
        <v>56</v>
      </c>
      <c r="K228" s="262"/>
    </row>
    <row r="229" spans="1:11">
      <c r="A229" s="29"/>
      <c r="B229" s="32"/>
      <c r="C229" s="101"/>
      <c r="D229" s="109" t="s">
        <v>196</v>
      </c>
      <c r="E229" s="108" t="s">
        <v>17</v>
      </c>
      <c r="F229" s="292"/>
      <c r="G229" s="293"/>
      <c r="H229" s="293"/>
      <c r="I229" s="294"/>
      <c r="J229" s="285"/>
      <c r="K229" s="28"/>
    </row>
    <row r="230" spans="1:11">
      <c r="A230" s="29"/>
      <c r="B230" s="32"/>
      <c r="C230" s="101" t="s">
        <v>177</v>
      </c>
      <c r="D230" s="100" t="s">
        <v>197</v>
      </c>
      <c r="E230" s="108"/>
      <c r="F230" s="241"/>
      <c r="G230" s="242"/>
      <c r="H230" s="242"/>
      <c r="I230" s="243"/>
      <c r="J230" s="284"/>
      <c r="K230" s="28"/>
    </row>
    <row r="231" spans="1:11">
      <c r="A231" s="29"/>
      <c r="B231" s="32"/>
      <c r="C231" s="34"/>
      <c r="D231" s="33"/>
      <c r="E231" s="27"/>
      <c r="F231" s="247"/>
      <c r="G231" s="248"/>
      <c r="H231" s="248"/>
      <c r="I231" s="249"/>
      <c r="J231" s="285"/>
      <c r="K231" s="28"/>
    </row>
    <row r="232" spans="1:11">
      <c r="A232" s="29"/>
      <c r="B232" s="32"/>
      <c r="C232" s="101" t="s">
        <v>177</v>
      </c>
      <c r="D232" s="100" t="s">
        <v>198</v>
      </c>
      <c r="E232" s="27" t="s">
        <v>17</v>
      </c>
      <c r="F232" s="278" t="s">
        <v>185</v>
      </c>
      <c r="G232" s="279"/>
      <c r="H232" s="279"/>
      <c r="I232" s="280"/>
      <c r="J232" s="284" t="s">
        <v>56</v>
      </c>
      <c r="K232" s="28"/>
    </row>
    <row r="233" spans="1:11">
      <c r="A233" s="29"/>
      <c r="B233" s="32"/>
      <c r="C233" s="101" t="s">
        <v>180</v>
      </c>
      <c r="D233" s="100" t="s">
        <v>199</v>
      </c>
      <c r="E233" s="27" t="s">
        <v>17</v>
      </c>
      <c r="F233" s="281"/>
      <c r="G233" s="282"/>
      <c r="H233" s="282"/>
      <c r="I233" s="283"/>
      <c r="J233" s="285"/>
      <c r="K233" s="35"/>
    </row>
    <row r="234" spans="1:11">
      <c r="A234" s="29"/>
      <c r="B234" s="32"/>
      <c r="C234" s="69" t="s">
        <v>181</v>
      </c>
      <c r="D234" s="100" t="s">
        <v>183</v>
      </c>
      <c r="E234" s="27" t="s">
        <v>17</v>
      </c>
      <c r="F234" s="286" t="s">
        <v>194</v>
      </c>
      <c r="G234" s="287"/>
      <c r="H234" s="287"/>
      <c r="I234" s="288"/>
      <c r="J234" s="295" t="s">
        <v>57</v>
      </c>
      <c r="K234" s="35"/>
    </row>
    <row r="235" spans="1:11">
      <c r="A235" s="29"/>
      <c r="B235" s="32"/>
      <c r="C235" s="34"/>
      <c r="D235" s="100" t="s">
        <v>182</v>
      </c>
      <c r="E235" s="27" t="s">
        <v>17</v>
      </c>
      <c r="F235" s="289"/>
      <c r="G235" s="290"/>
      <c r="H235" s="290"/>
      <c r="I235" s="291"/>
      <c r="J235" s="296"/>
      <c r="K235" s="28"/>
    </row>
    <row r="236" spans="1:11">
      <c r="A236" s="29"/>
      <c r="B236" s="32"/>
      <c r="C236" s="34"/>
      <c r="D236" s="100" t="s">
        <v>124</v>
      </c>
      <c r="E236" s="27" t="s">
        <v>17</v>
      </c>
      <c r="F236" s="289"/>
      <c r="G236" s="290"/>
      <c r="H236" s="290"/>
      <c r="I236" s="291"/>
      <c r="J236" s="296"/>
      <c r="K236" s="28"/>
    </row>
    <row r="237" spans="1:11">
      <c r="A237" s="29"/>
      <c r="B237" s="32"/>
      <c r="C237" s="34"/>
      <c r="D237" s="100" t="s">
        <v>184</v>
      </c>
      <c r="E237" s="108" t="s">
        <v>17</v>
      </c>
      <c r="F237" s="292"/>
      <c r="G237" s="293"/>
      <c r="H237" s="293"/>
      <c r="I237" s="294"/>
      <c r="J237" s="297"/>
      <c r="K237" s="28"/>
    </row>
    <row r="238" spans="1:11" ht="15.75" thickBot="1">
      <c r="A238" s="37"/>
      <c r="B238" s="38"/>
      <c r="C238" s="39"/>
      <c r="D238" s="40"/>
      <c r="E238" s="41"/>
      <c r="F238" s="275"/>
      <c r="G238" s="276"/>
      <c r="H238" s="276"/>
      <c r="I238" s="277"/>
      <c r="J238" s="42"/>
      <c r="K238" s="43"/>
    </row>
    <row r="248" spans="1:11" ht="18.75">
      <c r="A248" s="229" t="s">
        <v>40</v>
      </c>
      <c r="B248" s="229"/>
      <c r="C248" s="229"/>
      <c r="D248" s="229"/>
      <c r="E248" s="229"/>
      <c r="F248" s="229"/>
      <c r="G248" s="229"/>
      <c r="H248" s="229"/>
      <c r="I248" s="229"/>
      <c r="J248" s="229"/>
      <c r="K248" s="229"/>
    </row>
    <row r="249" spans="1:11" ht="15.75">
      <c r="A249" s="237" t="s">
        <v>205</v>
      </c>
      <c r="B249" s="237"/>
      <c r="C249" s="237"/>
      <c r="D249" s="237"/>
      <c r="E249" s="237"/>
      <c r="F249" s="237"/>
      <c r="G249" s="237"/>
      <c r="H249" s="237"/>
      <c r="I249" s="237"/>
      <c r="J249" s="237"/>
      <c r="K249" s="237"/>
    </row>
    <row r="250" spans="1:11" ht="15.75" thickBot="1"/>
    <row r="251" spans="1:11">
      <c r="A251" s="253" t="s">
        <v>0</v>
      </c>
      <c r="B251" s="256" t="s">
        <v>42</v>
      </c>
      <c r="C251" s="256" t="s">
        <v>43</v>
      </c>
      <c r="D251" s="256" t="s">
        <v>44</v>
      </c>
      <c r="E251" s="256" t="s">
        <v>45</v>
      </c>
      <c r="F251" s="266" t="s">
        <v>46</v>
      </c>
      <c r="G251" s="267"/>
      <c r="H251" s="267"/>
      <c r="I251" s="267"/>
      <c r="J251" s="268"/>
      <c r="K251" s="263" t="s">
        <v>47</v>
      </c>
    </row>
    <row r="252" spans="1:11">
      <c r="A252" s="254"/>
      <c r="B252" s="257"/>
      <c r="C252" s="257"/>
      <c r="D252" s="257"/>
      <c r="E252" s="257"/>
      <c r="F252" s="269" t="s">
        <v>48</v>
      </c>
      <c r="G252" s="270"/>
      <c r="H252" s="270"/>
      <c r="I252" s="271"/>
      <c r="J252" s="17" t="s">
        <v>49</v>
      </c>
      <c r="K252" s="264"/>
    </row>
    <row r="253" spans="1:11" ht="30.75" thickBot="1">
      <c r="A253" s="255"/>
      <c r="B253" s="258"/>
      <c r="C253" s="258"/>
      <c r="D253" s="258"/>
      <c r="E253" s="258"/>
      <c r="F253" s="272"/>
      <c r="G253" s="273"/>
      <c r="H253" s="273"/>
      <c r="I253" s="274"/>
      <c r="J253" s="99" t="s">
        <v>195</v>
      </c>
      <c r="K253" s="265"/>
    </row>
    <row r="254" spans="1:11">
      <c r="A254" s="20"/>
      <c r="B254" s="21"/>
      <c r="C254" s="21"/>
      <c r="D254" s="22"/>
      <c r="E254" s="22"/>
      <c r="F254" s="238"/>
      <c r="G254" s="239"/>
      <c r="H254" s="239"/>
      <c r="I254" s="240"/>
      <c r="J254" s="22"/>
      <c r="K254" s="23"/>
    </row>
    <row r="255" spans="1:11">
      <c r="A255" s="24" t="s">
        <v>9</v>
      </c>
      <c r="B255" s="68" t="s">
        <v>207</v>
      </c>
      <c r="C255" s="25" t="s">
        <v>168</v>
      </c>
      <c r="D255" s="96" t="s">
        <v>54</v>
      </c>
      <c r="E255" s="27"/>
      <c r="F255" s="241" t="s">
        <v>169</v>
      </c>
      <c r="G255" s="242"/>
      <c r="H255" s="242"/>
      <c r="I255" s="243"/>
      <c r="J255" s="250" t="s">
        <v>57</v>
      </c>
      <c r="K255" s="28"/>
    </row>
    <row r="256" spans="1:11">
      <c r="A256" s="29"/>
      <c r="B256" s="25"/>
      <c r="C256" s="25"/>
      <c r="D256" s="96" t="s">
        <v>55</v>
      </c>
      <c r="E256" s="27"/>
      <c r="F256" s="244"/>
      <c r="G256" s="245"/>
      <c r="H256" s="245"/>
      <c r="I256" s="246"/>
      <c r="J256" s="251"/>
      <c r="K256" s="259" t="s">
        <v>208</v>
      </c>
    </row>
    <row r="257" spans="1:11">
      <c r="A257" s="29"/>
      <c r="B257" s="25"/>
      <c r="C257" s="25"/>
      <c r="D257" s="26" t="s">
        <v>58</v>
      </c>
      <c r="E257" s="27" t="s">
        <v>157</v>
      </c>
      <c r="F257" s="244"/>
      <c r="G257" s="245"/>
      <c r="H257" s="245"/>
      <c r="I257" s="246"/>
      <c r="J257" s="251"/>
      <c r="K257" s="259"/>
    </row>
    <row r="258" spans="1:11">
      <c r="A258" s="29"/>
      <c r="B258" s="25"/>
      <c r="C258" s="25"/>
      <c r="D258" s="26" t="s">
        <v>60</v>
      </c>
      <c r="E258" s="27" t="s">
        <v>59</v>
      </c>
      <c r="F258" s="244"/>
      <c r="G258" s="245"/>
      <c r="H258" s="245"/>
      <c r="I258" s="246"/>
      <c r="J258" s="251"/>
      <c r="K258" s="259"/>
    </row>
    <row r="259" spans="1:11">
      <c r="A259" s="29"/>
      <c r="B259" s="25"/>
      <c r="C259" s="25"/>
      <c r="D259" s="26" t="s">
        <v>61</v>
      </c>
      <c r="E259" s="27" t="s">
        <v>62</v>
      </c>
      <c r="F259" s="244"/>
      <c r="G259" s="245"/>
      <c r="H259" s="245"/>
      <c r="I259" s="246"/>
      <c r="J259" s="251"/>
      <c r="K259" s="259"/>
    </row>
    <row r="260" spans="1:11">
      <c r="A260" s="29"/>
      <c r="B260" s="25"/>
      <c r="C260" s="25"/>
      <c r="D260" s="26" t="s">
        <v>63</v>
      </c>
      <c r="E260" s="27" t="s">
        <v>190</v>
      </c>
      <c r="F260" s="244"/>
      <c r="G260" s="245"/>
      <c r="H260" s="245"/>
      <c r="I260" s="246"/>
      <c r="J260" s="251"/>
      <c r="K260" s="259"/>
    </row>
    <row r="261" spans="1:11">
      <c r="A261" s="29"/>
      <c r="B261" s="25"/>
      <c r="C261" s="25"/>
      <c r="D261" s="26" t="s">
        <v>65</v>
      </c>
      <c r="E261" s="27"/>
      <c r="F261" s="244"/>
      <c r="G261" s="245"/>
      <c r="H261" s="245"/>
      <c r="I261" s="246"/>
      <c r="J261" s="251"/>
      <c r="K261" s="259"/>
    </row>
    <row r="262" spans="1:11">
      <c r="A262" s="29"/>
      <c r="B262" s="25"/>
      <c r="C262" s="25"/>
      <c r="D262" s="26" t="s">
        <v>66</v>
      </c>
      <c r="E262" s="27" t="s">
        <v>62</v>
      </c>
      <c r="F262" s="244"/>
      <c r="G262" s="245"/>
      <c r="H262" s="245"/>
      <c r="I262" s="246"/>
      <c r="J262" s="251"/>
      <c r="K262" s="259"/>
    </row>
    <row r="263" spans="1:11">
      <c r="A263" s="29"/>
      <c r="B263" s="25"/>
      <c r="C263" s="25"/>
      <c r="D263" s="26" t="s">
        <v>68</v>
      </c>
      <c r="E263" s="27" t="s">
        <v>62</v>
      </c>
      <c r="F263" s="244"/>
      <c r="G263" s="245"/>
      <c r="H263" s="245"/>
      <c r="I263" s="246"/>
      <c r="J263" s="251"/>
      <c r="K263" s="259"/>
    </row>
    <row r="264" spans="1:11">
      <c r="A264" s="29"/>
      <c r="B264" s="25"/>
      <c r="C264" s="25"/>
      <c r="D264" s="26" t="s">
        <v>70</v>
      </c>
      <c r="E264" s="27" t="s">
        <v>62</v>
      </c>
      <c r="F264" s="244"/>
      <c r="G264" s="245"/>
      <c r="H264" s="245"/>
      <c r="I264" s="246"/>
      <c r="J264" s="251"/>
      <c r="K264" s="259"/>
    </row>
    <row r="265" spans="1:11">
      <c r="A265" s="29"/>
      <c r="B265" s="25"/>
      <c r="C265" s="25"/>
      <c r="D265" s="26" t="s">
        <v>72</v>
      </c>
      <c r="E265" s="27" t="s">
        <v>62</v>
      </c>
      <c r="F265" s="244"/>
      <c r="G265" s="245"/>
      <c r="H265" s="245"/>
      <c r="I265" s="246"/>
      <c r="J265" s="251"/>
      <c r="K265" s="259"/>
    </row>
    <row r="266" spans="1:11">
      <c r="A266" s="29"/>
      <c r="B266" s="25"/>
      <c r="C266" s="25"/>
      <c r="D266" s="26" t="s">
        <v>74</v>
      </c>
      <c r="E266" s="27" t="s">
        <v>62</v>
      </c>
      <c r="F266" s="247"/>
      <c r="G266" s="248"/>
      <c r="H266" s="248"/>
      <c r="I266" s="249"/>
      <c r="J266" s="252"/>
      <c r="K266" s="259"/>
    </row>
    <row r="267" spans="1:11">
      <c r="A267" s="29"/>
      <c r="B267" s="25"/>
      <c r="C267" s="25"/>
      <c r="D267" s="26"/>
      <c r="E267" s="27"/>
      <c r="F267" s="102"/>
      <c r="G267" s="103"/>
      <c r="H267" s="103"/>
      <c r="I267" s="104"/>
      <c r="J267" s="260"/>
      <c r="K267" s="259"/>
    </row>
    <row r="268" spans="1:11">
      <c r="A268" s="29"/>
      <c r="B268" s="68" t="s">
        <v>206</v>
      </c>
      <c r="C268" s="25"/>
      <c r="D268" s="96" t="s">
        <v>75</v>
      </c>
      <c r="E268" s="27"/>
      <c r="F268" s="105"/>
      <c r="G268" s="106"/>
      <c r="H268" s="106"/>
      <c r="I268" s="107"/>
      <c r="J268" s="261"/>
      <c r="K268" s="259"/>
    </row>
    <row r="269" spans="1:11">
      <c r="A269" s="29"/>
      <c r="B269" s="32"/>
      <c r="C269" s="101" t="s">
        <v>177</v>
      </c>
      <c r="D269" s="100" t="s">
        <v>210</v>
      </c>
      <c r="E269" s="27" t="s">
        <v>17</v>
      </c>
      <c r="F269" s="278" t="s">
        <v>185</v>
      </c>
      <c r="G269" s="279"/>
      <c r="H269" s="279"/>
      <c r="I269" s="280"/>
      <c r="J269" s="284" t="s">
        <v>56</v>
      </c>
      <c r="K269" s="28"/>
    </row>
    <row r="270" spans="1:11">
      <c r="A270" s="29"/>
      <c r="B270" s="32"/>
      <c r="C270" s="101" t="s">
        <v>180</v>
      </c>
      <c r="D270" s="100" t="s">
        <v>209</v>
      </c>
      <c r="E270" s="27" t="s">
        <v>17</v>
      </c>
      <c r="F270" s="281"/>
      <c r="G270" s="282"/>
      <c r="H270" s="282"/>
      <c r="I270" s="283"/>
      <c r="J270" s="285"/>
      <c r="K270" s="35"/>
    </row>
    <row r="271" spans="1:11">
      <c r="A271" s="29"/>
      <c r="B271" s="32"/>
      <c r="C271" s="69" t="s">
        <v>181</v>
      </c>
      <c r="D271" s="100" t="s">
        <v>183</v>
      </c>
      <c r="E271" s="27" t="s">
        <v>17</v>
      </c>
      <c r="F271" s="286" t="s">
        <v>194</v>
      </c>
      <c r="G271" s="287"/>
      <c r="H271" s="287"/>
      <c r="I271" s="288"/>
      <c r="J271" s="295" t="s">
        <v>57</v>
      </c>
      <c r="K271" s="35"/>
    </row>
    <row r="272" spans="1:11">
      <c r="A272" s="29"/>
      <c r="B272" s="32"/>
      <c r="C272" s="34"/>
      <c r="D272" s="100" t="s">
        <v>182</v>
      </c>
      <c r="E272" s="27" t="s">
        <v>17</v>
      </c>
      <c r="F272" s="289"/>
      <c r="G272" s="290"/>
      <c r="H272" s="290"/>
      <c r="I272" s="291"/>
      <c r="J272" s="296"/>
      <c r="K272" s="28"/>
    </row>
    <row r="273" spans="1:11">
      <c r="A273" s="29"/>
      <c r="B273" s="32"/>
      <c r="C273" s="34"/>
      <c r="D273" s="100" t="s">
        <v>124</v>
      </c>
      <c r="E273" s="27" t="s">
        <v>17</v>
      </c>
      <c r="F273" s="289"/>
      <c r="G273" s="290"/>
      <c r="H273" s="290"/>
      <c r="I273" s="291"/>
      <c r="J273" s="296"/>
      <c r="K273" s="28"/>
    </row>
    <row r="274" spans="1:11">
      <c r="A274" s="29"/>
      <c r="B274" s="32"/>
      <c r="C274" s="34"/>
      <c r="D274" s="100" t="s">
        <v>184</v>
      </c>
      <c r="E274" s="108" t="s">
        <v>17</v>
      </c>
      <c r="F274" s="292"/>
      <c r="G274" s="293"/>
      <c r="H274" s="293"/>
      <c r="I274" s="294"/>
      <c r="J274" s="297"/>
      <c r="K274" s="28"/>
    </row>
    <row r="275" spans="1:11" ht="15.75" thickBot="1">
      <c r="A275" s="37"/>
      <c r="B275" s="38"/>
      <c r="C275" s="39"/>
      <c r="D275" s="40"/>
      <c r="E275" s="41"/>
      <c r="F275" s="275"/>
      <c r="G275" s="276"/>
      <c r="H275" s="276"/>
      <c r="I275" s="277"/>
      <c r="J275" s="42"/>
      <c r="K275" s="43"/>
    </row>
    <row r="286" spans="1:11" ht="18.75">
      <c r="A286" s="229" t="s">
        <v>40</v>
      </c>
      <c r="B286" s="229"/>
      <c r="C286" s="229"/>
      <c r="D286" s="229"/>
      <c r="E286" s="229"/>
      <c r="F286" s="229"/>
      <c r="G286" s="229"/>
      <c r="H286" s="229"/>
      <c r="I286" s="229"/>
      <c r="J286" s="229"/>
      <c r="K286" s="229"/>
    </row>
    <row r="287" spans="1:11" ht="15.75">
      <c r="A287" s="237" t="s">
        <v>212</v>
      </c>
      <c r="B287" s="237"/>
      <c r="C287" s="237"/>
      <c r="D287" s="237"/>
      <c r="E287" s="237"/>
      <c r="F287" s="237"/>
      <c r="G287" s="237"/>
      <c r="H287" s="237"/>
      <c r="I287" s="237"/>
      <c r="J287" s="237"/>
      <c r="K287" s="237"/>
    </row>
    <row r="288" spans="1:11" ht="15.75" thickBot="1"/>
    <row r="289" spans="1:11">
      <c r="A289" s="253" t="s">
        <v>0</v>
      </c>
      <c r="B289" s="256" t="s">
        <v>42</v>
      </c>
      <c r="C289" s="256" t="s">
        <v>43</v>
      </c>
      <c r="D289" s="256" t="s">
        <v>44</v>
      </c>
      <c r="E289" s="256" t="s">
        <v>45</v>
      </c>
      <c r="F289" s="266" t="s">
        <v>46</v>
      </c>
      <c r="G289" s="267"/>
      <c r="H289" s="267"/>
      <c r="I289" s="267"/>
      <c r="J289" s="268"/>
      <c r="K289" s="263" t="s">
        <v>47</v>
      </c>
    </row>
    <row r="290" spans="1:11">
      <c r="A290" s="254"/>
      <c r="B290" s="257"/>
      <c r="C290" s="257"/>
      <c r="D290" s="257"/>
      <c r="E290" s="257"/>
      <c r="F290" s="269" t="s">
        <v>48</v>
      </c>
      <c r="G290" s="270"/>
      <c r="H290" s="270"/>
      <c r="I290" s="271"/>
      <c r="J290" s="17" t="s">
        <v>49</v>
      </c>
      <c r="K290" s="264"/>
    </row>
    <row r="291" spans="1:11" ht="30.75" thickBot="1">
      <c r="A291" s="255"/>
      <c r="B291" s="258"/>
      <c r="C291" s="258"/>
      <c r="D291" s="258"/>
      <c r="E291" s="258"/>
      <c r="F291" s="272"/>
      <c r="G291" s="273"/>
      <c r="H291" s="273"/>
      <c r="I291" s="274"/>
      <c r="J291" s="99" t="s">
        <v>195</v>
      </c>
      <c r="K291" s="265"/>
    </row>
    <row r="292" spans="1:11">
      <c r="A292" s="20"/>
      <c r="B292" s="21"/>
      <c r="C292" s="21"/>
      <c r="D292" s="22"/>
      <c r="E292" s="22"/>
      <c r="F292" s="238"/>
      <c r="G292" s="239"/>
      <c r="H292" s="239"/>
      <c r="I292" s="240"/>
      <c r="J292" s="22"/>
      <c r="K292" s="23"/>
    </row>
    <row r="293" spans="1:11">
      <c r="A293" s="24" t="s">
        <v>9</v>
      </c>
      <c r="B293" s="68" t="s">
        <v>214</v>
      </c>
      <c r="C293" s="25" t="s">
        <v>168</v>
      </c>
      <c r="D293" s="96" t="s">
        <v>54</v>
      </c>
      <c r="E293" s="27"/>
      <c r="F293" s="241" t="s">
        <v>169</v>
      </c>
      <c r="G293" s="242"/>
      <c r="H293" s="242"/>
      <c r="I293" s="243"/>
      <c r="J293" s="250" t="s">
        <v>57</v>
      </c>
      <c r="K293" s="259" t="s">
        <v>222</v>
      </c>
    </row>
    <row r="294" spans="1:11" ht="15" customHeight="1">
      <c r="A294" s="29"/>
      <c r="B294" s="25"/>
      <c r="C294" s="25"/>
      <c r="D294" s="96" t="s">
        <v>55</v>
      </c>
      <c r="E294" s="27"/>
      <c r="F294" s="244"/>
      <c r="G294" s="245"/>
      <c r="H294" s="245"/>
      <c r="I294" s="246"/>
      <c r="J294" s="251"/>
      <c r="K294" s="259"/>
    </row>
    <row r="295" spans="1:11">
      <c r="A295" s="29"/>
      <c r="B295" s="25"/>
      <c r="C295" s="25"/>
      <c r="D295" s="26" t="s">
        <v>58</v>
      </c>
      <c r="E295" s="27" t="s">
        <v>157</v>
      </c>
      <c r="F295" s="244"/>
      <c r="G295" s="245"/>
      <c r="H295" s="245"/>
      <c r="I295" s="246"/>
      <c r="J295" s="251"/>
      <c r="K295" s="259"/>
    </row>
    <row r="296" spans="1:11">
      <c r="A296" s="29"/>
      <c r="B296" s="25"/>
      <c r="C296" s="25"/>
      <c r="D296" s="26" t="s">
        <v>60</v>
      </c>
      <c r="E296" s="27" t="s">
        <v>59</v>
      </c>
      <c r="F296" s="244"/>
      <c r="G296" s="245"/>
      <c r="H296" s="245"/>
      <c r="I296" s="246"/>
      <c r="J296" s="251"/>
      <c r="K296" s="259"/>
    </row>
    <row r="297" spans="1:11">
      <c r="A297" s="29"/>
      <c r="B297" s="25"/>
      <c r="C297" s="25"/>
      <c r="D297" s="26" t="s">
        <v>61</v>
      </c>
      <c r="E297" s="27" t="s">
        <v>62</v>
      </c>
      <c r="F297" s="244"/>
      <c r="G297" s="245"/>
      <c r="H297" s="245"/>
      <c r="I297" s="246"/>
      <c r="J297" s="251"/>
      <c r="K297" s="259"/>
    </row>
    <row r="298" spans="1:11">
      <c r="A298" s="29"/>
      <c r="B298" s="25"/>
      <c r="C298" s="25"/>
      <c r="D298" s="26" t="s">
        <v>63</v>
      </c>
      <c r="E298" s="27" t="s">
        <v>190</v>
      </c>
      <c r="F298" s="244"/>
      <c r="G298" s="245"/>
      <c r="H298" s="245"/>
      <c r="I298" s="246"/>
      <c r="J298" s="251"/>
      <c r="K298" s="259"/>
    </row>
    <row r="299" spans="1:11">
      <c r="A299" s="29"/>
      <c r="B299" s="25"/>
      <c r="C299" s="25"/>
      <c r="D299" s="26" t="s">
        <v>65</v>
      </c>
      <c r="E299" s="27"/>
      <c r="F299" s="244"/>
      <c r="G299" s="245"/>
      <c r="H299" s="245"/>
      <c r="I299" s="246"/>
      <c r="J299" s="251"/>
      <c r="K299" s="259"/>
    </row>
    <row r="300" spans="1:11">
      <c r="A300" s="29"/>
      <c r="B300" s="25"/>
      <c r="C300" s="25"/>
      <c r="D300" s="26" t="s">
        <v>66</v>
      </c>
      <c r="E300" s="27" t="s">
        <v>62</v>
      </c>
      <c r="F300" s="244"/>
      <c r="G300" s="245"/>
      <c r="H300" s="245"/>
      <c r="I300" s="246"/>
      <c r="J300" s="251"/>
      <c r="K300" s="259"/>
    </row>
    <row r="301" spans="1:11">
      <c r="A301" s="29"/>
      <c r="B301" s="25"/>
      <c r="C301" s="25"/>
      <c r="D301" s="26" t="s">
        <v>68</v>
      </c>
      <c r="E301" s="27" t="s">
        <v>62</v>
      </c>
      <c r="F301" s="244"/>
      <c r="G301" s="245"/>
      <c r="H301" s="245"/>
      <c r="I301" s="246"/>
      <c r="J301" s="251"/>
      <c r="K301" s="259"/>
    </row>
    <row r="302" spans="1:11">
      <c r="A302" s="29"/>
      <c r="B302" s="25"/>
      <c r="C302" s="25"/>
      <c r="D302" s="26" t="s">
        <v>70</v>
      </c>
      <c r="E302" s="27" t="s">
        <v>62</v>
      </c>
      <c r="F302" s="244"/>
      <c r="G302" s="245"/>
      <c r="H302" s="245"/>
      <c r="I302" s="246"/>
      <c r="J302" s="251"/>
      <c r="K302" s="259"/>
    </row>
    <row r="303" spans="1:11">
      <c r="A303" s="29"/>
      <c r="B303" s="25"/>
      <c r="C303" s="25"/>
      <c r="D303" s="26" t="s">
        <v>72</v>
      </c>
      <c r="E303" s="27" t="s">
        <v>62</v>
      </c>
      <c r="F303" s="244"/>
      <c r="G303" s="245"/>
      <c r="H303" s="245"/>
      <c r="I303" s="246"/>
      <c r="J303" s="251"/>
      <c r="K303" s="259"/>
    </row>
    <row r="304" spans="1:11">
      <c r="A304" s="29"/>
      <c r="B304" s="25"/>
      <c r="C304" s="25"/>
      <c r="D304" s="26" t="s">
        <v>74</v>
      </c>
      <c r="E304" s="27" t="s">
        <v>62</v>
      </c>
      <c r="F304" s="247"/>
      <c r="G304" s="248"/>
      <c r="H304" s="248"/>
      <c r="I304" s="249"/>
      <c r="J304" s="252"/>
      <c r="K304" s="259"/>
    </row>
    <row r="305" spans="1:11">
      <c r="A305" s="29"/>
      <c r="B305" s="25"/>
      <c r="C305" s="25"/>
      <c r="D305" s="26"/>
      <c r="E305" s="27"/>
      <c r="F305" s="102"/>
      <c r="G305" s="103"/>
      <c r="H305" s="103"/>
      <c r="I305" s="104"/>
      <c r="J305" s="260"/>
      <c r="K305" s="110"/>
    </row>
    <row r="306" spans="1:11">
      <c r="A306" s="29"/>
      <c r="B306" s="68" t="s">
        <v>213</v>
      </c>
      <c r="C306" s="25"/>
      <c r="D306" s="96" t="s">
        <v>75</v>
      </c>
      <c r="E306" s="27"/>
      <c r="F306" s="105"/>
      <c r="G306" s="106"/>
      <c r="H306" s="106"/>
      <c r="I306" s="107"/>
      <c r="J306" s="261"/>
      <c r="K306" s="110"/>
    </row>
    <row r="307" spans="1:11">
      <c r="A307" s="29"/>
      <c r="B307" s="32"/>
      <c r="C307" s="101" t="s">
        <v>215</v>
      </c>
      <c r="D307" s="100" t="s">
        <v>216</v>
      </c>
      <c r="E307" s="27" t="s">
        <v>17</v>
      </c>
      <c r="F307" s="278" t="s">
        <v>185</v>
      </c>
      <c r="G307" s="279"/>
      <c r="H307" s="279"/>
      <c r="I307" s="280"/>
      <c r="J307" s="284" t="s">
        <v>56</v>
      </c>
      <c r="K307" s="28"/>
    </row>
    <row r="308" spans="1:11">
      <c r="A308" s="29"/>
      <c r="B308" s="32"/>
      <c r="C308" s="101" t="s">
        <v>218</v>
      </c>
      <c r="D308" s="100" t="s">
        <v>217</v>
      </c>
      <c r="E308" s="27" t="s">
        <v>17</v>
      </c>
      <c r="F308" s="281"/>
      <c r="G308" s="282"/>
      <c r="H308" s="282"/>
      <c r="I308" s="283"/>
      <c r="J308" s="285"/>
      <c r="K308" s="35"/>
    </row>
    <row r="309" spans="1:11">
      <c r="A309" s="29"/>
      <c r="B309" s="32"/>
      <c r="C309" s="111" t="s">
        <v>219</v>
      </c>
      <c r="D309" s="100" t="s">
        <v>183</v>
      </c>
      <c r="E309" s="27" t="s">
        <v>17</v>
      </c>
      <c r="F309" s="286" t="s">
        <v>220</v>
      </c>
      <c r="G309" s="287"/>
      <c r="H309" s="287"/>
      <c r="I309" s="288"/>
      <c r="J309" s="295" t="s">
        <v>57</v>
      </c>
      <c r="K309" s="35"/>
    </row>
    <row r="310" spans="1:11">
      <c r="A310" s="29"/>
      <c r="B310" s="32"/>
      <c r="C310" s="34"/>
      <c r="D310" s="100" t="s">
        <v>182</v>
      </c>
      <c r="E310" s="27" t="s">
        <v>17</v>
      </c>
      <c r="F310" s="289"/>
      <c r="G310" s="290"/>
      <c r="H310" s="290"/>
      <c r="I310" s="291"/>
      <c r="J310" s="296"/>
      <c r="K310" s="28"/>
    </row>
    <row r="311" spans="1:11">
      <c r="A311" s="29"/>
      <c r="B311" s="32"/>
      <c r="C311" s="34"/>
      <c r="D311" s="100" t="s">
        <v>124</v>
      </c>
      <c r="E311" s="27" t="s">
        <v>17</v>
      </c>
      <c r="F311" s="289"/>
      <c r="G311" s="290"/>
      <c r="H311" s="290"/>
      <c r="I311" s="291"/>
      <c r="J311" s="296"/>
      <c r="K311" s="28"/>
    </row>
    <row r="312" spans="1:11">
      <c r="A312" s="29"/>
      <c r="B312" s="32"/>
      <c r="C312" s="34"/>
      <c r="D312" s="100" t="s">
        <v>184</v>
      </c>
      <c r="E312" s="108" t="s">
        <v>17</v>
      </c>
      <c r="F312" s="292"/>
      <c r="G312" s="293"/>
      <c r="H312" s="293"/>
      <c r="I312" s="294"/>
      <c r="J312" s="297"/>
      <c r="K312" s="28"/>
    </row>
    <row r="313" spans="1:11" ht="15.75" thickBot="1">
      <c r="A313" s="37"/>
      <c r="B313" s="38"/>
      <c r="C313" s="39"/>
      <c r="D313" s="40"/>
      <c r="E313" s="41"/>
      <c r="F313" s="275"/>
      <c r="G313" s="276"/>
      <c r="H313" s="276"/>
      <c r="I313" s="277"/>
      <c r="J313" s="42"/>
      <c r="K313" s="43"/>
    </row>
    <row r="315" spans="1:11">
      <c r="J315" s="113" t="s">
        <v>221</v>
      </c>
    </row>
    <row r="320" spans="1:11">
      <c r="J320" s="112" t="s">
        <v>211</v>
      </c>
    </row>
    <row r="321" spans="1:11">
      <c r="J321" s="113" t="s">
        <v>16</v>
      </c>
    </row>
    <row r="329" spans="1:11" ht="18.75">
      <c r="A329" s="345" t="s">
        <v>40</v>
      </c>
      <c r="B329" s="345"/>
      <c r="C329" s="345"/>
      <c r="D329" s="345"/>
      <c r="E329" s="345"/>
      <c r="F329" s="345"/>
      <c r="G329" s="345"/>
      <c r="H329" s="345"/>
      <c r="I329" s="345"/>
      <c r="J329" s="345"/>
      <c r="K329" s="345"/>
    </row>
    <row r="330" spans="1:11" ht="15.75">
      <c r="A330" s="346" t="s">
        <v>231</v>
      </c>
      <c r="B330" s="346"/>
      <c r="C330" s="346"/>
      <c r="D330" s="346"/>
      <c r="E330" s="346"/>
      <c r="F330" s="346"/>
      <c r="G330" s="346"/>
      <c r="H330" s="346"/>
      <c r="I330" s="346"/>
      <c r="J330" s="346"/>
      <c r="K330" s="346"/>
    </row>
    <row r="331" spans="1:11" ht="15.75" thickBot="1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</row>
    <row r="332" spans="1:11">
      <c r="A332" s="347" t="s">
        <v>0</v>
      </c>
      <c r="B332" s="350" t="s">
        <v>42</v>
      </c>
      <c r="C332" s="350" t="s">
        <v>43</v>
      </c>
      <c r="D332" s="350" t="s">
        <v>44</v>
      </c>
      <c r="E332" s="350" t="s">
        <v>45</v>
      </c>
      <c r="F332" s="352" t="s">
        <v>46</v>
      </c>
      <c r="G332" s="353"/>
      <c r="H332" s="353"/>
      <c r="I332" s="353"/>
      <c r="J332" s="354"/>
      <c r="K332" s="355" t="s">
        <v>47</v>
      </c>
    </row>
    <row r="333" spans="1:11">
      <c r="A333" s="348"/>
      <c r="B333" s="340"/>
      <c r="C333" s="340"/>
      <c r="D333" s="340"/>
      <c r="E333" s="340"/>
      <c r="F333" s="298" t="s">
        <v>48</v>
      </c>
      <c r="G333" s="299"/>
      <c r="H333" s="299"/>
      <c r="I333" s="300"/>
      <c r="J333" s="118" t="s">
        <v>49</v>
      </c>
      <c r="K333" s="356"/>
    </row>
    <row r="334" spans="1:11" ht="30.75" thickBot="1">
      <c r="A334" s="349"/>
      <c r="B334" s="351"/>
      <c r="C334" s="351"/>
      <c r="D334" s="351"/>
      <c r="E334" s="351"/>
      <c r="F334" s="358"/>
      <c r="G334" s="359"/>
      <c r="H334" s="359"/>
      <c r="I334" s="360"/>
      <c r="J334" s="119" t="s">
        <v>195</v>
      </c>
      <c r="K334" s="357"/>
    </row>
    <row r="335" spans="1:11">
      <c r="A335" s="120"/>
      <c r="B335" s="121"/>
      <c r="C335" s="121"/>
      <c r="D335" s="71"/>
      <c r="E335" s="71"/>
      <c r="F335" s="365"/>
      <c r="G335" s="366"/>
      <c r="H335" s="366"/>
      <c r="I335" s="367"/>
      <c r="J335" s="71"/>
      <c r="K335" s="122"/>
    </row>
    <row r="336" spans="1:11">
      <c r="A336" s="123" t="s">
        <v>9</v>
      </c>
      <c r="B336" s="124" t="s">
        <v>233</v>
      </c>
      <c r="C336" s="125" t="s">
        <v>168</v>
      </c>
      <c r="D336" s="126" t="s">
        <v>54</v>
      </c>
      <c r="E336" s="72"/>
      <c r="F336" s="241" t="s">
        <v>169</v>
      </c>
      <c r="G336" s="242"/>
      <c r="H336" s="242"/>
      <c r="I336" s="243"/>
      <c r="J336" s="343" t="s">
        <v>57</v>
      </c>
      <c r="K336" s="368" t="s">
        <v>234</v>
      </c>
    </row>
    <row r="337" spans="1:11">
      <c r="A337" s="127"/>
      <c r="B337" s="125"/>
      <c r="C337" s="125"/>
      <c r="D337" s="126" t="s">
        <v>55</v>
      </c>
      <c r="E337" s="72"/>
      <c r="F337" s="244"/>
      <c r="G337" s="245"/>
      <c r="H337" s="245"/>
      <c r="I337" s="246"/>
      <c r="J337" s="361"/>
      <c r="K337" s="368"/>
    </row>
    <row r="338" spans="1:11">
      <c r="A338" s="127"/>
      <c r="B338" s="125"/>
      <c r="C338" s="125"/>
      <c r="D338" s="128" t="s">
        <v>58</v>
      </c>
      <c r="E338" s="72" t="s">
        <v>59</v>
      </c>
      <c r="F338" s="244"/>
      <c r="G338" s="245"/>
      <c r="H338" s="245"/>
      <c r="I338" s="246"/>
      <c r="J338" s="361"/>
      <c r="K338" s="368"/>
    </row>
    <row r="339" spans="1:11">
      <c r="A339" s="127"/>
      <c r="B339" s="125"/>
      <c r="C339" s="125"/>
      <c r="D339" s="128" t="s">
        <v>60</v>
      </c>
      <c r="E339" s="72" t="s">
        <v>59</v>
      </c>
      <c r="F339" s="244"/>
      <c r="G339" s="245"/>
      <c r="H339" s="245"/>
      <c r="I339" s="246"/>
      <c r="J339" s="361"/>
      <c r="K339" s="368"/>
    </row>
    <row r="340" spans="1:11">
      <c r="A340" s="127"/>
      <c r="B340" s="125"/>
      <c r="C340" s="125"/>
      <c r="D340" s="128" t="s">
        <v>61</v>
      </c>
      <c r="E340" s="72" t="s">
        <v>62</v>
      </c>
      <c r="F340" s="244"/>
      <c r="G340" s="245"/>
      <c r="H340" s="245"/>
      <c r="I340" s="246"/>
      <c r="J340" s="361"/>
      <c r="K340" s="368"/>
    </row>
    <row r="341" spans="1:11">
      <c r="A341" s="127"/>
      <c r="B341" s="125"/>
      <c r="C341" s="125"/>
      <c r="D341" s="128" t="s">
        <v>63</v>
      </c>
      <c r="E341" s="72" t="s">
        <v>190</v>
      </c>
      <c r="F341" s="244"/>
      <c r="G341" s="245"/>
      <c r="H341" s="245"/>
      <c r="I341" s="246"/>
      <c r="J341" s="361"/>
      <c r="K341" s="368"/>
    </row>
    <row r="342" spans="1:11">
      <c r="A342" s="127"/>
      <c r="B342" s="125"/>
      <c r="C342" s="125"/>
      <c r="D342" s="128" t="s">
        <v>65</v>
      </c>
      <c r="E342" s="72"/>
      <c r="F342" s="244"/>
      <c r="G342" s="245"/>
      <c r="H342" s="245"/>
      <c r="I342" s="246"/>
      <c r="J342" s="361"/>
      <c r="K342" s="368"/>
    </row>
    <row r="343" spans="1:11">
      <c r="A343" s="127"/>
      <c r="B343" s="125"/>
      <c r="C343" s="125"/>
      <c r="D343" s="128" t="s">
        <v>66</v>
      </c>
      <c r="E343" s="72" t="s">
        <v>62</v>
      </c>
      <c r="F343" s="244"/>
      <c r="G343" s="245"/>
      <c r="H343" s="245"/>
      <c r="I343" s="246"/>
      <c r="J343" s="361"/>
      <c r="K343" s="368"/>
    </row>
    <row r="344" spans="1:11">
      <c r="A344" s="127"/>
      <c r="B344" s="125"/>
      <c r="C344" s="125"/>
      <c r="D344" s="128" t="s">
        <v>68</v>
      </c>
      <c r="E344" s="72" t="s">
        <v>62</v>
      </c>
      <c r="F344" s="244"/>
      <c r="G344" s="245"/>
      <c r="H344" s="245"/>
      <c r="I344" s="246"/>
      <c r="J344" s="361"/>
      <c r="K344" s="368"/>
    </row>
    <row r="345" spans="1:11">
      <c r="A345" s="127"/>
      <c r="B345" s="125"/>
      <c r="C345" s="125"/>
      <c r="D345" s="128" t="s">
        <v>70</v>
      </c>
      <c r="E345" s="72" t="s">
        <v>62</v>
      </c>
      <c r="F345" s="244"/>
      <c r="G345" s="245"/>
      <c r="H345" s="245"/>
      <c r="I345" s="246"/>
      <c r="J345" s="361"/>
      <c r="K345" s="368"/>
    </row>
    <row r="346" spans="1:11">
      <c r="A346" s="127"/>
      <c r="B346" s="125"/>
      <c r="C346" s="125"/>
      <c r="D346" s="128" t="s">
        <v>72</v>
      </c>
      <c r="E346" s="72" t="s">
        <v>62</v>
      </c>
      <c r="F346" s="244"/>
      <c r="G346" s="245"/>
      <c r="H346" s="245"/>
      <c r="I346" s="246"/>
      <c r="J346" s="361"/>
      <c r="K346" s="368"/>
    </row>
    <row r="347" spans="1:11">
      <c r="A347" s="127"/>
      <c r="B347" s="125"/>
      <c r="C347" s="125"/>
      <c r="D347" s="128" t="s">
        <v>74</v>
      </c>
      <c r="E347" s="72" t="s">
        <v>62</v>
      </c>
      <c r="F347" s="247"/>
      <c r="G347" s="248"/>
      <c r="H347" s="248"/>
      <c r="I347" s="249"/>
      <c r="J347" s="344"/>
      <c r="K347" s="368"/>
    </row>
    <row r="348" spans="1:11">
      <c r="A348" s="127"/>
      <c r="B348" s="125"/>
      <c r="C348" s="125"/>
      <c r="D348" s="128"/>
      <c r="E348" s="72"/>
      <c r="F348" s="129"/>
      <c r="G348" s="130"/>
      <c r="H348" s="130"/>
      <c r="I348" s="131"/>
      <c r="J348" s="369"/>
      <c r="K348" s="132"/>
    </row>
    <row r="349" spans="1:11">
      <c r="A349" s="127"/>
      <c r="B349" s="124" t="s">
        <v>232</v>
      </c>
      <c r="C349" s="125"/>
      <c r="D349" s="126" t="s">
        <v>75</v>
      </c>
      <c r="E349" s="72"/>
      <c r="F349" s="133"/>
      <c r="G349" s="134"/>
      <c r="H349" s="134"/>
      <c r="I349" s="135"/>
      <c r="J349" s="370"/>
      <c r="K349" s="132"/>
    </row>
    <row r="350" spans="1:11" ht="15" customHeight="1">
      <c r="A350" s="127"/>
      <c r="B350" s="136"/>
      <c r="C350" s="7" t="s">
        <v>177</v>
      </c>
      <c r="D350" s="137" t="s">
        <v>216</v>
      </c>
      <c r="E350" s="72" t="s">
        <v>17</v>
      </c>
      <c r="F350" s="241" t="s">
        <v>185</v>
      </c>
      <c r="G350" s="242"/>
      <c r="H350" s="242"/>
      <c r="I350" s="243"/>
      <c r="J350" s="116" t="s">
        <v>56</v>
      </c>
      <c r="K350" s="138"/>
    </row>
    <row r="351" spans="1:11">
      <c r="A351" s="127"/>
      <c r="B351" s="136"/>
      <c r="C351" s="7" t="s">
        <v>218</v>
      </c>
      <c r="D351" s="137" t="s">
        <v>217</v>
      </c>
      <c r="E351" s="72" t="s">
        <v>17</v>
      </c>
      <c r="F351" s="247"/>
      <c r="G351" s="248"/>
      <c r="H351" s="248"/>
      <c r="I351" s="249"/>
      <c r="J351" s="117" t="s">
        <v>57</v>
      </c>
      <c r="K351" s="139"/>
    </row>
    <row r="352" spans="1:11">
      <c r="A352" s="127"/>
      <c r="B352" s="136"/>
      <c r="C352" s="140" t="s">
        <v>219</v>
      </c>
      <c r="D352" s="137" t="s">
        <v>183</v>
      </c>
      <c r="E352" s="72" t="s">
        <v>17</v>
      </c>
      <c r="F352" s="286" t="s">
        <v>220</v>
      </c>
      <c r="G352" s="287"/>
      <c r="H352" s="287"/>
      <c r="I352" s="288"/>
      <c r="J352" s="343" t="s">
        <v>57</v>
      </c>
      <c r="K352" s="139"/>
    </row>
    <row r="353" spans="1:11">
      <c r="A353" s="127"/>
      <c r="B353" s="136"/>
      <c r="C353" s="7"/>
      <c r="D353" s="137" t="s">
        <v>182</v>
      </c>
      <c r="E353" s="72" t="s">
        <v>17</v>
      </c>
      <c r="F353" s="289"/>
      <c r="G353" s="290"/>
      <c r="H353" s="290"/>
      <c r="I353" s="291"/>
      <c r="J353" s="361"/>
      <c r="K353" s="138"/>
    </row>
    <row r="354" spans="1:11">
      <c r="A354" s="127"/>
      <c r="B354" s="136"/>
      <c r="C354" s="7"/>
      <c r="D354" s="137" t="s">
        <v>124</v>
      </c>
      <c r="E354" s="72" t="s">
        <v>17</v>
      </c>
      <c r="F354" s="289"/>
      <c r="G354" s="290"/>
      <c r="H354" s="290"/>
      <c r="I354" s="291"/>
      <c r="J354" s="361"/>
      <c r="K354" s="138"/>
    </row>
    <row r="355" spans="1:11">
      <c r="A355" s="127"/>
      <c r="B355" s="136"/>
      <c r="C355" s="7"/>
      <c r="D355" s="137" t="s">
        <v>184</v>
      </c>
      <c r="E355" s="72" t="s">
        <v>17</v>
      </c>
      <c r="F355" s="292"/>
      <c r="G355" s="293"/>
      <c r="H355" s="293"/>
      <c r="I355" s="294"/>
      <c r="J355" s="344"/>
      <c r="K355" s="138"/>
    </row>
    <row r="356" spans="1:11" ht="15.75" thickBot="1">
      <c r="A356" s="141"/>
      <c r="B356" s="142"/>
      <c r="C356" s="143"/>
      <c r="D356" s="144"/>
      <c r="E356" s="74"/>
      <c r="F356" s="362"/>
      <c r="G356" s="363"/>
      <c r="H356" s="363"/>
      <c r="I356" s="364"/>
      <c r="J356" s="75"/>
      <c r="K356" s="145"/>
    </row>
    <row r="357" spans="1:11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</row>
    <row r="358" spans="1:11">
      <c r="A358" s="6"/>
      <c r="B358" s="6"/>
      <c r="C358" s="6"/>
      <c r="D358" s="6"/>
      <c r="E358" s="6"/>
      <c r="F358" s="6"/>
      <c r="G358" s="6"/>
      <c r="H358" s="6"/>
      <c r="I358" s="6"/>
      <c r="J358" s="114" t="s">
        <v>235</v>
      </c>
      <c r="K358" s="6"/>
    </row>
    <row r="359" spans="1:11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</row>
    <row r="360" spans="1:11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</row>
    <row r="361" spans="1:11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</row>
    <row r="362" spans="1:11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</row>
    <row r="363" spans="1:11">
      <c r="A363" s="6"/>
      <c r="B363" s="6"/>
      <c r="C363" s="6"/>
      <c r="D363" s="6"/>
      <c r="E363" s="6"/>
      <c r="F363" s="6"/>
      <c r="G363" s="6"/>
      <c r="H363" s="6"/>
      <c r="I363" s="6"/>
      <c r="J363" s="115" t="s">
        <v>211</v>
      </c>
      <c r="K363" s="6"/>
    </row>
    <row r="364" spans="1:11">
      <c r="A364" s="6"/>
      <c r="B364" s="6"/>
      <c r="C364" s="6"/>
      <c r="D364" s="6"/>
      <c r="E364" s="6"/>
      <c r="F364" s="6"/>
      <c r="G364" s="6"/>
      <c r="H364" s="6"/>
      <c r="I364" s="6"/>
      <c r="J364" s="114" t="s">
        <v>16</v>
      </c>
      <c r="K364" s="6"/>
    </row>
    <row r="365" spans="1:11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</row>
  </sheetData>
  <mergeCells count="202">
    <mergeCell ref="F352:I355"/>
    <mergeCell ref="J352:J355"/>
    <mergeCell ref="F356:I356"/>
    <mergeCell ref="F335:I335"/>
    <mergeCell ref="F336:I347"/>
    <mergeCell ref="J336:J347"/>
    <mergeCell ref="K336:K347"/>
    <mergeCell ref="J348:J349"/>
    <mergeCell ref="F350:I351"/>
    <mergeCell ref="A329:K329"/>
    <mergeCell ref="A330:K330"/>
    <mergeCell ref="A332:A334"/>
    <mergeCell ref="B332:B334"/>
    <mergeCell ref="C332:C334"/>
    <mergeCell ref="D332:D334"/>
    <mergeCell ref="E332:E334"/>
    <mergeCell ref="F332:J332"/>
    <mergeCell ref="K332:K334"/>
    <mergeCell ref="F333:I334"/>
    <mergeCell ref="F309:I312"/>
    <mergeCell ref="J309:J312"/>
    <mergeCell ref="F313:I313"/>
    <mergeCell ref="K293:K304"/>
    <mergeCell ref="F292:I292"/>
    <mergeCell ref="F293:I304"/>
    <mergeCell ref="J293:J304"/>
    <mergeCell ref="J305:J306"/>
    <mergeCell ref="F307:I308"/>
    <mergeCell ref="J307:J308"/>
    <mergeCell ref="A286:K286"/>
    <mergeCell ref="A287:K287"/>
    <mergeCell ref="A289:A291"/>
    <mergeCell ref="B289:B291"/>
    <mergeCell ref="C289:C291"/>
    <mergeCell ref="D289:D291"/>
    <mergeCell ref="E289:E291"/>
    <mergeCell ref="F289:J289"/>
    <mergeCell ref="K289:K291"/>
    <mergeCell ref="F290:I291"/>
    <mergeCell ref="F201:I201"/>
    <mergeCell ref="F193:I194"/>
    <mergeCell ref="J193:J194"/>
    <mergeCell ref="F195:I196"/>
    <mergeCell ref="J195:J196"/>
    <mergeCell ref="F197:I200"/>
    <mergeCell ref="J197:J200"/>
    <mergeCell ref="F176:I176"/>
    <mergeCell ref="F177:I188"/>
    <mergeCell ref="J177:J188"/>
    <mergeCell ref="K178:K191"/>
    <mergeCell ref="J189:J190"/>
    <mergeCell ref="F191:I192"/>
    <mergeCell ref="J191:J192"/>
    <mergeCell ref="A170:K170"/>
    <mergeCell ref="A171:K171"/>
    <mergeCell ref="A173:A175"/>
    <mergeCell ref="B173:B175"/>
    <mergeCell ref="C173:C175"/>
    <mergeCell ref="D173:D175"/>
    <mergeCell ref="E173:E175"/>
    <mergeCell ref="F173:J173"/>
    <mergeCell ref="K173:K175"/>
    <mergeCell ref="F174:I175"/>
    <mergeCell ref="F103:J103"/>
    <mergeCell ref="F104:I104"/>
    <mergeCell ref="J122:J123"/>
    <mergeCell ref="C127:C128"/>
    <mergeCell ref="F127:F128"/>
    <mergeCell ref="I127:I128"/>
    <mergeCell ref="E111:E112"/>
    <mergeCell ref="E116:E117"/>
    <mergeCell ref="F116:F117"/>
    <mergeCell ref="G116:G117"/>
    <mergeCell ref="H116:H117"/>
    <mergeCell ref="I116:I117"/>
    <mergeCell ref="C124:C125"/>
    <mergeCell ref="J124:J125"/>
    <mergeCell ref="C107:C114"/>
    <mergeCell ref="E127:E128"/>
    <mergeCell ref="L118:L120"/>
    <mergeCell ref="L122:L123"/>
    <mergeCell ref="K127:K128"/>
    <mergeCell ref="L127:L128"/>
    <mergeCell ref="J127:J128"/>
    <mergeCell ref="C122:C123"/>
    <mergeCell ref="C116:C120"/>
    <mergeCell ref="K118:K120"/>
    <mergeCell ref="K122:K123"/>
    <mergeCell ref="E122:E123"/>
    <mergeCell ref="E118:E120"/>
    <mergeCell ref="A73:K73"/>
    <mergeCell ref="F5:I5"/>
    <mergeCell ref="F6:H6"/>
    <mergeCell ref="E5:E7"/>
    <mergeCell ref="D5:D7"/>
    <mergeCell ref="C5:C7"/>
    <mergeCell ref="A100:L100"/>
    <mergeCell ref="A101:L101"/>
    <mergeCell ref="A103:A105"/>
    <mergeCell ref="B103:B105"/>
    <mergeCell ref="C103:C105"/>
    <mergeCell ref="D103:D105"/>
    <mergeCell ref="K103:K105"/>
    <mergeCell ref="L103:L105"/>
    <mergeCell ref="A74:K74"/>
    <mergeCell ref="A76:A78"/>
    <mergeCell ref="B76:B78"/>
    <mergeCell ref="C76:C78"/>
    <mergeCell ref="D76:D78"/>
    <mergeCell ref="E76:J76"/>
    <mergeCell ref="K76:K78"/>
    <mergeCell ref="I77:J77"/>
    <mergeCell ref="E103:E105"/>
    <mergeCell ref="J104:J105"/>
    <mergeCell ref="L53:L55"/>
    <mergeCell ref="K53:K55"/>
    <mergeCell ref="E53:J53"/>
    <mergeCell ref="E54:I54"/>
    <mergeCell ref="A50:K50"/>
    <mergeCell ref="B5:B7"/>
    <mergeCell ref="A5:A7"/>
    <mergeCell ref="L5:L7"/>
    <mergeCell ref="K6"/>
    <mergeCell ref="J5:J7"/>
    <mergeCell ref="J9:J38"/>
    <mergeCell ref="J39:J42"/>
    <mergeCell ref="A51:K51"/>
    <mergeCell ref="A53:A55"/>
    <mergeCell ref="B53:B55"/>
    <mergeCell ref="C53:C55"/>
    <mergeCell ref="D53:D55"/>
    <mergeCell ref="L138:L140"/>
    <mergeCell ref="J160:J161"/>
    <mergeCell ref="J162:J165"/>
    <mergeCell ref="K143:K156"/>
    <mergeCell ref="J142:J153"/>
    <mergeCell ref="K138:K140"/>
    <mergeCell ref="F139:I140"/>
    <mergeCell ref="F138:J138"/>
    <mergeCell ref="F142:I153"/>
    <mergeCell ref="F156:I157"/>
    <mergeCell ref="A136:K136"/>
    <mergeCell ref="F166:I166"/>
    <mergeCell ref="F141:I141"/>
    <mergeCell ref="J154:J155"/>
    <mergeCell ref="J158:J159"/>
    <mergeCell ref="F158:I159"/>
    <mergeCell ref="F160:I161"/>
    <mergeCell ref="F162:I165"/>
    <mergeCell ref="J156:J157"/>
    <mergeCell ref="A138:A140"/>
    <mergeCell ref="B138:B140"/>
    <mergeCell ref="C138:C140"/>
    <mergeCell ref="D138:D140"/>
    <mergeCell ref="E138:E140"/>
    <mergeCell ref="F275:I275"/>
    <mergeCell ref="F269:I270"/>
    <mergeCell ref="J269:J270"/>
    <mergeCell ref="F271:I274"/>
    <mergeCell ref="J271:J274"/>
    <mergeCell ref="C251:C253"/>
    <mergeCell ref="D251:D253"/>
    <mergeCell ref="J234:J237"/>
    <mergeCell ref="F213:I213"/>
    <mergeCell ref="F214:I225"/>
    <mergeCell ref="J214:J225"/>
    <mergeCell ref="J226:J227"/>
    <mergeCell ref="F228:I229"/>
    <mergeCell ref="J228:J229"/>
    <mergeCell ref="E251:E253"/>
    <mergeCell ref="F251:J251"/>
    <mergeCell ref="F252:I253"/>
    <mergeCell ref="F238:I238"/>
    <mergeCell ref="F230:I231"/>
    <mergeCell ref="J230:J231"/>
    <mergeCell ref="F232:I233"/>
    <mergeCell ref="J232:J233"/>
    <mergeCell ref="F234:I237"/>
    <mergeCell ref="A2:J2"/>
    <mergeCell ref="A3:J3"/>
    <mergeCell ref="F254:I254"/>
    <mergeCell ref="F255:I266"/>
    <mergeCell ref="J255:J266"/>
    <mergeCell ref="A248:K248"/>
    <mergeCell ref="A249:K249"/>
    <mergeCell ref="A251:A253"/>
    <mergeCell ref="B251:B253"/>
    <mergeCell ref="K256:K268"/>
    <mergeCell ref="J267:J268"/>
    <mergeCell ref="K215:K228"/>
    <mergeCell ref="K251:K253"/>
    <mergeCell ref="A207:K207"/>
    <mergeCell ref="A208:K208"/>
    <mergeCell ref="A210:A212"/>
    <mergeCell ref="B210:B212"/>
    <mergeCell ref="C210:C212"/>
    <mergeCell ref="D210:D212"/>
    <mergeCell ref="E210:E212"/>
    <mergeCell ref="F210:J210"/>
    <mergeCell ref="K210:K212"/>
    <mergeCell ref="F211:I212"/>
    <mergeCell ref="A135:K135"/>
  </mergeCells>
  <printOptions horizontalCentered="1"/>
  <pageMargins left="0.31496062992125984" right="0.31496062992125984" top="0.51181102362204722" bottom="0.31496062992125984" header="0.31496062992125984" footer="0.31496062992125984"/>
  <pageSetup paperSize="256" scale="10" firstPageNumber="4294963191" orientation="landscape" horizontalDpi="4294967293" verticalDpi="4294967293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sqref="A1:XFD1048576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157255200</TotalTime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RAB</vt:lpstr>
      <vt:lpstr>BreakDown</vt:lpstr>
      <vt:lpstr>Scudel</vt:lpstr>
      <vt:lpstr>Sheet1</vt:lpstr>
      <vt:lpstr>BreakDown!Print_Area</vt:lpstr>
      <vt:lpstr>RAB!Print_Area</vt:lpstr>
    </vt:vector>
  </TitlesOfParts>
  <Company>pdam</Company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HABIBI AL MUHSHI SIREGAR</dc:creator>
  <cp:lastModifiedBy>Windows User</cp:lastModifiedBy>
  <cp:revision/>
  <cp:lastPrinted>2022-06-16T09:43:34Z</cp:lastPrinted>
  <dcterms:created xsi:type="dcterms:W3CDTF">2012-03-21T04:38:16Z</dcterms:created>
  <dcterms:modified xsi:type="dcterms:W3CDTF">2022-06-16T09:43:54Z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1033-6.3.0.1733</vt:lpwstr>
  </property>
</Properties>
</file>