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15" windowWidth="16995" windowHeight="87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7" i="1"/>
  <c r="D13" l="1"/>
  <c r="E13"/>
  <c r="F13"/>
  <c r="G13"/>
  <c r="N5"/>
  <c r="O5"/>
  <c r="P5"/>
  <c r="Q5"/>
  <c r="N6"/>
  <c r="O6"/>
  <c r="P6"/>
  <c r="Q6"/>
  <c r="N7"/>
  <c r="O7"/>
  <c r="P7"/>
  <c r="Q7"/>
  <c r="N8"/>
  <c r="O8"/>
  <c r="P8"/>
  <c r="Q8"/>
  <c r="N9"/>
  <c r="O9"/>
  <c r="P9"/>
  <c r="Q9"/>
  <c r="N10"/>
  <c r="O10"/>
  <c r="P10"/>
  <c r="Q10"/>
  <c r="D12"/>
  <c r="E12"/>
  <c r="F12"/>
  <c r="G12"/>
  <c r="D11"/>
  <c r="E11"/>
  <c r="F11"/>
  <c r="G11"/>
  <c r="C11"/>
  <c r="M8" s="1"/>
  <c r="H6"/>
  <c r="I6"/>
  <c r="J6"/>
  <c r="K6"/>
  <c r="L6"/>
  <c r="H7"/>
  <c r="I7"/>
  <c r="J7"/>
  <c r="K7"/>
  <c r="L7"/>
  <c r="H8"/>
  <c r="I8"/>
  <c r="J8"/>
  <c r="K8"/>
  <c r="L8"/>
  <c r="H9"/>
  <c r="I9"/>
  <c r="J9"/>
  <c r="K9"/>
  <c r="L9"/>
  <c r="H10"/>
  <c r="I10"/>
  <c r="J10"/>
  <c r="K10"/>
  <c r="L10"/>
  <c r="I5"/>
  <c r="J5"/>
  <c r="K5"/>
  <c r="L5"/>
  <c r="H5"/>
  <c r="G7"/>
  <c r="G8" s="1"/>
  <c r="G9" s="1"/>
  <c r="G10" s="1"/>
  <c r="G6"/>
  <c r="M10" l="1"/>
  <c r="M9"/>
  <c r="C13"/>
  <c r="M6"/>
  <c r="M5"/>
  <c r="M7"/>
  <c r="C12"/>
</calcChain>
</file>

<file path=xl/sharedStrings.xml><?xml version="1.0" encoding="utf-8"?>
<sst xmlns="http://schemas.openxmlformats.org/spreadsheetml/2006/main" count="25" uniqueCount="14">
  <si>
    <t>NEWBT</t>
  </si>
  <si>
    <t>NEWA</t>
  </si>
  <si>
    <t>GARU I</t>
  </si>
  <si>
    <t>WESHOP</t>
  </si>
  <si>
    <t>STD</t>
  </si>
  <si>
    <t>DRIFT</t>
  </si>
  <si>
    <t>mA/m</t>
  </si>
  <si>
    <t>max M</t>
  </si>
  <si>
    <t>min</t>
  </si>
  <si>
    <t>DRIFT (cm)</t>
  </si>
  <si>
    <t>ma</t>
  </si>
  <si>
    <t>m</t>
  </si>
  <si>
    <t>max</t>
  </si>
  <si>
    <t>m/ma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</si>
</sst>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3.9839670041244842E-2"/>
          <c:y val="4.9814446048072294E-2"/>
          <c:w val="0.78696992875890515"/>
          <c:h val="0.88815414314509988"/>
        </c:manualLayout>
      </c:layout>
      <c:scatterChart>
        <c:scatterStyle val="smoothMarker"/>
        <c:ser>
          <c:idx val="0"/>
          <c:order val="0"/>
          <c:tx>
            <c:strRef>
              <c:f>Sheet1!$C$4</c:f>
              <c:strCache>
                <c:ptCount val="1"/>
                <c:pt idx="0">
                  <c:v>NEWBT</c:v>
                </c:pt>
              </c:strCache>
            </c:strRef>
          </c:tx>
          <c:marker>
            <c:symbol val="none"/>
          </c:marker>
          <c:yVal>
            <c:numRef>
              <c:f>Sheet1!$C$5:$C$10</c:f>
              <c:numCache>
                <c:formatCode>General</c:formatCode>
                <c:ptCount val="6"/>
                <c:pt idx="0">
                  <c:v>3.9</c:v>
                </c:pt>
                <c:pt idx="1">
                  <c:v>6.5</c:v>
                </c:pt>
                <c:pt idx="2">
                  <c:v>9.6</c:v>
                </c:pt>
                <c:pt idx="3">
                  <c:v>12.7</c:v>
                </c:pt>
                <c:pt idx="4">
                  <c:v>15.8</c:v>
                </c:pt>
                <c:pt idx="5">
                  <c:v>18.899999999999999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Sheet1!$G$4</c:f>
              <c:strCache>
                <c:ptCount val="1"/>
                <c:pt idx="0">
                  <c:v>STD</c:v>
                </c:pt>
              </c:strCache>
            </c:strRef>
          </c:tx>
          <c:marker>
            <c:symbol val="none"/>
          </c:marker>
          <c:yVal>
            <c:numRef>
              <c:f>Sheet1!$G$5:$G$10</c:f>
              <c:numCache>
                <c:formatCode>General</c:formatCode>
                <c:ptCount val="6"/>
                <c:pt idx="0">
                  <c:v>4</c:v>
                </c:pt>
                <c:pt idx="1">
                  <c:v>7.2</c:v>
                </c:pt>
                <c:pt idx="2">
                  <c:v>10.4</c:v>
                </c:pt>
                <c:pt idx="3">
                  <c:v>13.600000000000001</c:v>
                </c:pt>
                <c:pt idx="4">
                  <c:v>16.8</c:v>
                </c:pt>
                <c:pt idx="5">
                  <c:v>20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GARU I</c:v>
                </c:pt>
              </c:strCache>
            </c:strRef>
          </c:tx>
          <c:marker>
            <c:symbol val="none"/>
          </c:marker>
          <c:yVal>
            <c:numRef>
              <c:f>Sheet1!$E$5:$E$10</c:f>
              <c:numCache>
                <c:formatCode>General</c:formatCode>
                <c:ptCount val="6"/>
                <c:pt idx="0">
                  <c:v>3.9</c:v>
                </c:pt>
                <c:pt idx="1">
                  <c:v>6.2</c:v>
                </c:pt>
                <c:pt idx="2">
                  <c:v>9</c:v>
                </c:pt>
                <c:pt idx="3">
                  <c:v>11.9</c:v>
                </c:pt>
                <c:pt idx="4">
                  <c:v>14.7</c:v>
                </c:pt>
                <c:pt idx="5">
                  <c:v>17.600000000000001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Sheet1!$D$4</c:f>
              <c:strCache>
                <c:ptCount val="1"/>
                <c:pt idx="0">
                  <c:v>NEWA</c:v>
                </c:pt>
              </c:strCache>
            </c:strRef>
          </c:tx>
          <c:marker>
            <c:symbol val="none"/>
          </c:marker>
          <c:yVal>
            <c:numRef>
              <c:f>Sheet1!$D$5:$D$10</c:f>
              <c:numCache>
                <c:formatCode>General</c:formatCode>
                <c:ptCount val="6"/>
                <c:pt idx="0">
                  <c:v>3.9</c:v>
                </c:pt>
                <c:pt idx="1">
                  <c:v>6.5</c:v>
                </c:pt>
                <c:pt idx="2">
                  <c:v>9.5</c:v>
                </c:pt>
                <c:pt idx="3">
                  <c:v>12.6</c:v>
                </c:pt>
                <c:pt idx="4">
                  <c:v>15.7</c:v>
                </c:pt>
                <c:pt idx="5">
                  <c:v>18.899999999999999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Sheet1!$F$4</c:f>
              <c:strCache>
                <c:ptCount val="1"/>
                <c:pt idx="0">
                  <c:v>WESHOP</c:v>
                </c:pt>
              </c:strCache>
            </c:strRef>
          </c:tx>
          <c:marker>
            <c:symbol val="none"/>
          </c:marker>
          <c:yVal>
            <c:numRef>
              <c:f>Sheet1!$F$5:$F$10</c:f>
              <c:numCache>
                <c:formatCode>General</c:formatCode>
                <c:ptCount val="6"/>
                <c:pt idx="0">
                  <c:v>3.8</c:v>
                </c:pt>
                <c:pt idx="1">
                  <c:v>6.5</c:v>
                </c:pt>
                <c:pt idx="2">
                  <c:v>9.5</c:v>
                </c:pt>
                <c:pt idx="3">
                  <c:v>12.6</c:v>
                </c:pt>
                <c:pt idx="4">
                  <c:v>15.8</c:v>
                </c:pt>
                <c:pt idx="5">
                  <c:v>18.899999999999999</c:v>
                </c:pt>
              </c:numCache>
            </c:numRef>
          </c:yVal>
          <c:smooth val="1"/>
        </c:ser>
        <c:axId val="69136384"/>
        <c:axId val="69137920"/>
      </c:scatterChart>
      <c:valAx>
        <c:axId val="69136384"/>
        <c:scaling>
          <c:orientation val="minMax"/>
        </c:scaling>
        <c:axPos val="b"/>
        <c:numFmt formatCode="General" sourceLinked="1"/>
        <c:tickLblPos val="nextTo"/>
        <c:crossAx val="69137920"/>
        <c:crosses val="autoZero"/>
        <c:crossBetween val="midCat"/>
      </c:valAx>
      <c:valAx>
        <c:axId val="69137920"/>
        <c:scaling>
          <c:orientation val="minMax"/>
        </c:scaling>
        <c:axPos val="l"/>
        <c:majorGridlines/>
        <c:numFmt formatCode="General" sourceLinked="1"/>
        <c:tickLblPos val="nextTo"/>
        <c:crossAx val="691363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14</xdr:row>
      <xdr:rowOff>104775</xdr:rowOff>
    </xdr:from>
    <xdr:to>
      <xdr:col>12</xdr:col>
      <xdr:colOff>123825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R47"/>
  <sheetViews>
    <sheetView tabSelected="1" topLeftCell="A34" workbookViewId="0">
      <selection activeCell="I48" sqref="I48"/>
    </sheetView>
  </sheetViews>
  <sheetFormatPr defaultRowHeight="15"/>
  <cols>
    <col min="1" max="16384" width="9.140625" style="1"/>
  </cols>
  <sheetData>
    <row r="3" spans="2:18">
      <c r="H3" s="1" t="s">
        <v>5</v>
      </c>
      <c r="M3" s="2" t="s">
        <v>9</v>
      </c>
    </row>
    <row r="4" spans="2:18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0</v>
      </c>
      <c r="I4" s="1" t="s">
        <v>1</v>
      </c>
      <c r="J4" s="1" t="s">
        <v>2</v>
      </c>
      <c r="K4" s="1" t="s">
        <v>3</v>
      </c>
      <c r="L4" s="1" t="s">
        <v>4</v>
      </c>
      <c r="M4" s="1" t="s">
        <v>0</v>
      </c>
      <c r="N4" s="1" t="s">
        <v>1</v>
      </c>
      <c r="O4" s="1" t="s">
        <v>2</v>
      </c>
      <c r="P4" s="1" t="s">
        <v>3</v>
      </c>
      <c r="Q4" s="1" t="s">
        <v>4</v>
      </c>
    </row>
    <row r="5" spans="2:18">
      <c r="B5" s="1">
        <v>0</v>
      </c>
      <c r="C5" s="1">
        <v>3.9</v>
      </c>
      <c r="D5" s="1">
        <v>3.9</v>
      </c>
      <c r="E5" s="1">
        <v>3.9</v>
      </c>
      <c r="F5" s="1">
        <v>3.8</v>
      </c>
      <c r="G5" s="1">
        <v>4</v>
      </c>
      <c r="H5" s="1">
        <f t="shared" ref="H5:L10" si="0">$G5-C5</f>
        <v>0.10000000000000009</v>
      </c>
      <c r="I5" s="1">
        <f t="shared" si="0"/>
        <v>0.10000000000000009</v>
      </c>
      <c r="J5" s="1">
        <f t="shared" si="0"/>
        <v>0.10000000000000009</v>
      </c>
      <c r="K5" s="1">
        <f t="shared" si="0"/>
        <v>0.20000000000000018</v>
      </c>
      <c r="L5" s="1">
        <f t="shared" si="0"/>
        <v>0</v>
      </c>
      <c r="M5" s="1">
        <f>+H5*100/C$11</f>
        <v>3.3333333333333366</v>
      </c>
      <c r="N5" s="1">
        <f t="shared" ref="N5:Q10" si="1">+I5*100/D$11</f>
        <v>3.3333333333333366</v>
      </c>
      <c r="O5" s="1">
        <f t="shared" si="1"/>
        <v>3.6496350364963535</v>
      </c>
      <c r="P5" s="1">
        <f t="shared" si="1"/>
        <v>6.6225165562913979</v>
      </c>
      <c r="Q5" s="1">
        <f t="shared" si="1"/>
        <v>0</v>
      </c>
    </row>
    <row r="6" spans="2:18">
      <c r="B6" s="1">
        <v>1</v>
      </c>
      <c r="C6" s="1">
        <v>6.5</v>
      </c>
      <c r="D6" s="1">
        <v>6.5</v>
      </c>
      <c r="E6" s="1">
        <v>6.2</v>
      </c>
      <c r="F6" s="1">
        <v>6.5</v>
      </c>
      <c r="G6" s="1">
        <f>+G5+3.2</f>
        <v>7.2</v>
      </c>
      <c r="H6" s="1">
        <f t="shared" si="0"/>
        <v>0.70000000000000018</v>
      </c>
      <c r="I6" s="1">
        <f t="shared" si="0"/>
        <v>0.70000000000000018</v>
      </c>
      <c r="J6" s="1">
        <f t="shared" si="0"/>
        <v>1</v>
      </c>
      <c r="K6" s="1">
        <f t="shared" si="0"/>
        <v>0.70000000000000018</v>
      </c>
      <c r="L6" s="1">
        <f t="shared" si="0"/>
        <v>0</v>
      </c>
      <c r="M6" s="1">
        <f t="shared" ref="M6:M10" si="2">+H6*100/C$11</f>
        <v>23.333333333333343</v>
      </c>
      <c r="N6" s="1">
        <f t="shared" si="1"/>
        <v>23.333333333333343</v>
      </c>
      <c r="O6" s="1">
        <f t="shared" si="1"/>
        <v>36.496350364963497</v>
      </c>
      <c r="P6" s="1">
        <f t="shared" si="1"/>
        <v>23.178807947019877</v>
      </c>
      <c r="Q6" s="1">
        <f t="shared" si="1"/>
        <v>0</v>
      </c>
    </row>
    <row r="7" spans="2:18">
      <c r="B7" s="1">
        <v>2</v>
      </c>
      <c r="C7" s="1">
        <v>9.6</v>
      </c>
      <c r="D7" s="1">
        <v>9.5</v>
      </c>
      <c r="E7" s="1">
        <v>9</v>
      </c>
      <c r="F7" s="1">
        <v>9.5</v>
      </c>
      <c r="G7" s="1">
        <f>+G6+3.2</f>
        <v>10.4</v>
      </c>
      <c r="H7" s="1">
        <f t="shared" si="0"/>
        <v>0.80000000000000071</v>
      </c>
      <c r="I7" s="1">
        <f t="shared" si="0"/>
        <v>0.90000000000000036</v>
      </c>
      <c r="J7" s="1">
        <f t="shared" si="0"/>
        <v>1.4000000000000004</v>
      </c>
      <c r="K7" s="1">
        <f t="shared" si="0"/>
        <v>0.90000000000000036</v>
      </c>
      <c r="L7" s="1">
        <f t="shared" si="0"/>
        <v>0</v>
      </c>
      <c r="M7" s="1">
        <f t="shared" si="2"/>
        <v>26.666666666666693</v>
      </c>
      <c r="N7" s="1">
        <f t="shared" si="1"/>
        <v>30.000000000000014</v>
      </c>
      <c r="O7" s="1">
        <f t="shared" si="1"/>
        <v>51.094890510948915</v>
      </c>
      <c r="P7" s="1">
        <f t="shared" si="1"/>
        <v>29.801324503311271</v>
      </c>
      <c r="Q7" s="1">
        <f t="shared" si="1"/>
        <v>0</v>
      </c>
    </row>
    <row r="8" spans="2:18">
      <c r="B8" s="1">
        <v>3</v>
      </c>
      <c r="C8" s="1">
        <v>12.7</v>
      </c>
      <c r="D8" s="1">
        <v>12.6</v>
      </c>
      <c r="E8" s="1">
        <v>11.9</v>
      </c>
      <c r="F8" s="1">
        <v>12.6</v>
      </c>
      <c r="G8" s="1">
        <f>+G7+3.2</f>
        <v>13.600000000000001</v>
      </c>
      <c r="H8" s="1">
        <f t="shared" si="0"/>
        <v>0.90000000000000213</v>
      </c>
      <c r="I8" s="1">
        <f t="shared" si="0"/>
        <v>1.0000000000000018</v>
      </c>
      <c r="J8" s="1">
        <f t="shared" si="0"/>
        <v>1.7000000000000011</v>
      </c>
      <c r="K8" s="1">
        <f t="shared" si="0"/>
        <v>1.0000000000000018</v>
      </c>
      <c r="L8" s="1">
        <f t="shared" si="0"/>
        <v>0</v>
      </c>
      <c r="M8" s="1">
        <f t="shared" si="2"/>
        <v>30.000000000000075</v>
      </c>
      <c r="N8" s="1">
        <f t="shared" si="1"/>
        <v>33.333333333333393</v>
      </c>
      <c r="O8" s="1">
        <f t="shared" si="1"/>
        <v>62.04379562043799</v>
      </c>
      <c r="P8" s="1">
        <f t="shared" si="1"/>
        <v>33.112582781457014</v>
      </c>
      <c r="Q8" s="1">
        <f t="shared" si="1"/>
        <v>0</v>
      </c>
    </row>
    <row r="9" spans="2:18">
      <c r="B9" s="1">
        <v>4</v>
      </c>
      <c r="C9" s="1">
        <v>15.8</v>
      </c>
      <c r="D9" s="1">
        <v>15.7</v>
      </c>
      <c r="E9" s="1">
        <v>14.7</v>
      </c>
      <c r="F9" s="1">
        <v>15.8</v>
      </c>
      <c r="G9" s="1">
        <f>+G8+3.2</f>
        <v>16.8</v>
      </c>
      <c r="H9" s="1">
        <f t="shared" si="0"/>
        <v>1</v>
      </c>
      <c r="I9" s="1">
        <f t="shared" si="0"/>
        <v>1.1000000000000014</v>
      </c>
      <c r="J9" s="1">
        <f t="shared" si="0"/>
        <v>2.1000000000000014</v>
      </c>
      <c r="K9" s="1">
        <f t="shared" si="0"/>
        <v>1</v>
      </c>
      <c r="L9" s="1">
        <f t="shared" si="0"/>
        <v>0</v>
      </c>
      <c r="M9" s="1">
        <f t="shared" si="2"/>
        <v>33.333333333333336</v>
      </c>
      <c r="N9" s="1">
        <f t="shared" si="1"/>
        <v>36.666666666666721</v>
      </c>
      <c r="O9" s="1">
        <f t="shared" si="1"/>
        <v>76.6423357664234</v>
      </c>
      <c r="P9" s="1">
        <f t="shared" si="1"/>
        <v>33.112582781456958</v>
      </c>
      <c r="Q9" s="1">
        <f t="shared" si="1"/>
        <v>0</v>
      </c>
    </row>
    <row r="10" spans="2:18">
      <c r="B10" s="1">
        <v>5</v>
      </c>
      <c r="C10" s="1">
        <v>18.899999999999999</v>
      </c>
      <c r="D10" s="1">
        <v>18.899999999999999</v>
      </c>
      <c r="E10" s="1">
        <v>17.600000000000001</v>
      </c>
      <c r="F10" s="1">
        <v>18.899999999999999</v>
      </c>
      <c r="G10" s="1">
        <f>+G9+3.2</f>
        <v>20</v>
      </c>
      <c r="H10" s="1">
        <f t="shared" si="0"/>
        <v>1.1000000000000014</v>
      </c>
      <c r="I10" s="1">
        <f t="shared" si="0"/>
        <v>1.1000000000000014</v>
      </c>
      <c r="J10" s="1">
        <f t="shared" si="0"/>
        <v>2.3999999999999986</v>
      </c>
      <c r="K10" s="1">
        <f t="shared" si="0"/>
        <v>1.1000000000000014</v>
      </c>
      <c r="L10" s="1">
        <f t="shared" si="0"/>
        <v>0</v>
      </c>
      <c r="M10" s="1">
        <f t="shared" si="2"/>
        <v>36.666666666666721</v>
      </c>
      <c r="N10" s="1">
        <f t="shared" si="1"/>
        <v>36.666666666666721</v>
      </c>
      <c r="O10" s="1">
        <f t="shared" si="1"/>
        <v>87.591240875912348</v>
      </c>
      <c r="P10" s="1">
        <f t="shared" si="1"/>
        <v>36.423841059602701</v>
      </c>
      <c r="Q10" s="1">
        <f t="shared" si="1"/>
        <v>0</v>
      </c>
    </row>
    <row r="11" spans="2:18">
      <c r="B11" s="1" t="s">
        <v>6</v>
      </c>
      <c r="C11" s="1">
        <f>(C10-C5)/5</f>
        <v>2.9999999999999996</v>
      </c>
      <c r="D11" s="1">
        <f>(D10-D5)/5</f>
        <v>2.9999999999999996</v>
      </c>
      <c r="E11" s="1">
        <f>(E10-E5)/5</f>
        <v>2.74</v>
      </c>
      <c r="F11" s="1">
        <f>(F10-F5)/5</f>
        <v>3.0199999999999996</v>
      </c>
      <c r="G11" s="1">
        <f>(G10-G5)/5</f>
        <v>3.2</v>
      </c>
    </row>
    <row r="12" spans="2:18">
      <c r="B12" s="1" t="s">
        <v>7</v>
      </c>
      <c r="C12" s="1">
        <f>((20-C10)/C11)+$B10</f>
        <v>5.3666666666666671</v>
      </c>
      <c r="D12" s="1">
        <f>((20-D10)/D11)+$B10</f>
        <v>5.3666666666666671</v>
      </c>
      <c r="E12" s="1">
        <f>((20-E10)/E11)+$B10</f>
        <v>5.8759124087591239</v>
      </c>
      <c r="F12" s="1">
        <f>((20-F10)/F11)+$B10</f>
        <v>5.3642384105960268</v>
      </c>
      <c r="G12" s="1">
        <f>((20-G10)/G11)+$B10</f>
        <v>5</v>
      </c>
    </row>
    <row r="13" spans="2:18">
      <c r="B13" s="1" t="s">
        <v>13</v>
      </c>
      <c r="C13" s="1">
        <f>1/C11</f>
        <v>0.33333333333333337</v>
      </c>
      <c r="D13" s="1">
        <f t="shared" ref="D13:G13" si="3">1/D11</f>
        <v>0.33333333333333337</v>
      </c>
      <c r="E13" s="1">
        <f t="shared" si="3"/>
        <v>0.36496350364963503</v>
      </c>
      <c r="F13" s="1">
        <f t="shared" si="3"/>
        <v>0.33112582781456956</v>
      </c>
      <c r="G13" s="1">
        <f t="shared" si="3"/>
        <v>0.3125</v>
      </c>
    </row>
    <row r="14" spans="2:18">
      <c r="Q14" s="1" t="s">
        <v>10</v>
      </c>
      <c r="R14" s="1" t="s">
        <v>11</v>
      </c>
    </row>
    <row r="15" spans="2:18">
      <c r="P15" s="1" t="s">
        <v>8</v>
      </c>
      <c r="Q15" s="1">
        <v>4</v>
      </c>
      <c r="R15" s="1">
        <v>0</v>
      </c>
    </row>
    <row r="16" spans="2:18">
      <c r="P16" s="1" t="s">
        <v>12</v>
      </c>
      <c r="Q16" s="1">
        <v>20</v>
      </c>
      <c r="R16" s="1">
        <v>5.36</v>
      </c>
    </row>
    <row r="18" spans="2:2">
      <c r="B18" s="1" t="s">
        <v>8</v>
      </c>
    </row>
    <row r="46" spans="9:9">
      <c r="I46" s="1">
        <v>957368</v>
      </c>
    </row>
    <row r="47" spans="9:9">
      <c r="I47" s="1">
        <f>+I46/8</f>
        <v>119671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2019-01-04T01:07:15Z</dcterms:created>
  <dcterms:modified xsi:type="dcterms:W3CDTF">2019-01-24T04:27:36Z</dcterms:modified>
</cp:coreProperties>
</file>